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agoriely/iCloud Drive (Archive)/Documents/My Manuscripts/PREGCARE-Feb2021/PREGCARE-NatComms-Dec2022/"/>
    </mc:Choice>
  </mc:AlternateContent>
  <xr:revisionPtr revIDLastSave="0" documentId="8_{7E58FAC9-70B6-0C49-993E-3148B7C35424}" xr6:coauthVersionLast="47" xr6:coauthVersionMax="47" xr10:uidLastSave="{00000000-0000-0000-0000-000000000000}"/>
  <bookViews>
    <workbookView xWindow="3020" yWindow="460" windowWidth="29040" windowHeight="15840" tabRatio="479" xr2:uid="{00000000-000D-0000-FFFF-FFFF00000000}"/>
  </bookViews>
  <sheets>
    <sheet name="Supplementary Data 1" sheetId="1" r:id="rId1"/>
    <sheet name="Supplementary Data 2" sheetId="2" r:id="rId2"/>
    <sheet name="Supplementary Data 2 - Notes" sheetId="3" r:id="rId3"/>
    <sheet name="Supplementary Data 3A" sheetId="4" r:id="rId4"/>
    <sheet name="Supplementary Data 3B" sheetId="5" r:id="rId5"/>
    <sheet name="Supplementary Data 4A" sheetId="7" r:id="rId6"/>
    <sheet name="Supplementary Data 4B" sheetId="6" r:id="rId7"/>
  </sheets>
  <definedNames>
    <definedName name="_xlnm._FilterDatabase" localSheetId="0" hidden="1">'Supplementary Data 1'!$A$4:$AI$65</definedName>
    <definedName name="_xlnm._FilterDatabase" localSheetId="5" hidden="1">'Supplementary Data 4A'!$A$7:$E$7</definedName>
    <definedName name="snps_hg38" localSheetId="5">'Supplementary Data 4A'!$A$8:$E$232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90" i="4" l="1"/>
  <c r="J91" i="4"/>
  <c r="J92" i="4"/>
  <c r="J93" i="4"/>
  <c r="I90" i="4"/>
  <c r="I91" i="4"/>
  <c r="I92" i="4"/>
  <c r="I93" i="4"/>
  <c r="H90" i="4"/>
  <c r="H91" i="4"/>
  <c r="H92" i="4"/>
  <c r="H93" i="4"/>
  <c r="J82" i="4"/>
  <c r="J83" i="4"/>
  <c r="J84" i="4"/>
  <c r="J85" i="4"/>
  <c r="I82" i="4"/>
  <c r="I83" i="4"/>
  <c r="I84" i="4"/>
  <c r="I85" i="4"/>
  <c r="H82" i="4"/>
  <c r="H83" i="4"/>
  <c r="H84" i="4"/>
  <c r="H85" i="4"/>
  <c r="E82" i="4"/>
  <c r="E83" i="4"/>
  <c r="U936" i="2"/>
  <c r="T936" i="2"/>
  <c r="S936" i="2"/>
  <c r="U930" i="2"/>
  <c r="T930" i="2"/>
  <c r="S930" i="2"/>
  <c r="R930" i="2"/>
  <c r="N930" i="2"/>
  <c r="U912" i="2"/>
  <c r="T912" i="2"/>
  <c r="S912" i="2"/>
  <c r="R912" i="2"/>
  <c r="N912" i="2"/>
  <c r="J86" i="4"/>
  <c r="H94" i="4"/>
  <c r="I94" i="4"/>
  <c r="J94" i="4"/>
  <c r="I86" i="4"/>
  <c r="E84" i="4"/>
  <c r="H86"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nps_hg38" type="6" refreshedVersion="6" background="1" saveData="1">
    <textPr codePage="437" sourceFile="C:\Users\marie.local\OneDrive - CCRI\98.MISC\PREGCARE paper\snps_hg38.txt" decimal="," thousands=".">
      <textFields count="5">
        <textField/>
        <textField/>
        <textField/>
        <textField/>
        <textField/>
      </textFields>
    </textPr>
  </connection>
</connections>
</file>

<file path=xl/sharedStrings.xml><?xml version="1.0" encoding="utf-8"?>
<sst xmlns="http://schemas.openxmlformats.org/spreadsheetml/2006/main" count="32245" uniqueCount="2883">
  <si>
    <t>Diagnosis</t>
  </si>
  <si>
    <t>Target region w/o primers</t>
  </si>
  <si>
    <t>Category</t>
  </si>
  <si>
    <t>F</t>
  </si>
  <si>
    <t>Y</t>
  </si>
  <si>
    <t>Microcephaly</t>
  </si>
  <si>
    <t>KIF11</t>
  </si>
  <si>
    <t>NC_000010.11:g.92,632,551G&gt;C</t>
  </si>
  <si>
    <t>NM_004523.3:c.1560G&gt;C</t>
  </si>
  <si>
    <t>p.(Lys520Asn)</t>
  </si>
  <si>
    <t>8 / 14</t>
  </si>
  <si>
    <t>10:92632484-92632505</t>
  </si>
  <si>
    <t>10:92632506-92632638</t>
  </si>
  <si>
    <t>33905 [2784-59608]</t>
  </si>
  <si>
    <t>M</t>
  </si>
  <si>
    <t>Noonan syndrome</t>
  </si>
  <si>
    <t>RIT1</t>
  </si>
  <si>
    <t>NC_000001.11:g.155,904,496A&gt;C</t>
  </si>
  <si>
    <t>NM_06912.6:c.244T&gt;G</t>
  </si>
  <si>
    <t>p.(Phe82Val)</t>
  </si>
  <si>
    <t>14 / 14</t>
  </si>
  <si>
    <t>1:155904408-155904430</t>
  </si>
  <si>
    <t>1:155904539-155904560</t>
  </si>
  <si>
    <t>1:155904431-155904538</t>
  </si>
  <si>
    <t>23066 [1523-44716]</t>
  </si>
  <si>
    <t>No evidence for parental mosaicism or a postzygotic mutation</t>
  </si>
  <si>
    <t>1:155899481-155899500</t>
  </si>
  <si>
    <t>1:155899501-155904538</t>
  </si>
  <si>
    <t>A</t>
  </si>
  <si>
    <t>N</t>
  </si>
  <si>
    <t>Ohdo syndrome</t>
  </si>
  <si>
    <t>KAT6B</t>
  </si>
  <si>
    <t>p.(Glu1050Argfs*64)</t>
  </si>
  <si>
    <t>12 / 12</t>
  </si>
  <si>
    <t>28519 [66-72623]</t>
  </si>
  <si>
    <t>10:75008268-75008287</t>
  </si>
  <si>
    <t>10:75022037-75022056</t>
  </si>
  <si>
    <t>10:75008288-75022036</t>
  </si>
  <si>
    <t>10:75021950-75021971</t>
  </si>
  <si>
    <t>10:75035719-75035738</t>
  </si>
  <si>
    <t>10:75021972-75035718</t>
  </si>
  <si>
    <t>10:75008288-75035718</t>
  </si>
  <si>
    <t>unresolved</t>
  </si>
  <si>
    <t>TSC2</t>
  </si>
  <si>
    <t>NC_000016.10:g.2,086,242A&gt;G</t>
  </si>
  <si>
    <t>NM_000548.4:c.4712A&gt;G</t>
  </si>
  <si>
    <t>p.(Tyr1571Cys)</t>
  </si>
  <si>
    <t>19338 [11713-32656]</t>
  </si>
  <si>
    <t>16:2075632-2075651</t>
  </si>
  <si>
    <t>16:2086293-2086312</t>
  </si>
  <si>
    <t>16:2075652-2086292</t>
  </si>
  <si>
    <t>CHARGE syndrome</t>
  </si>
  <si>
    <t>CHD7</t>
  </si>
  <si>
    <t>NC_000008.11:g.60,861,022A&gt;G</t>
  </si>
  <si>
    <t>NM_017780.3:c.7727A&gt;G</t>
  </si>
  <si>
    <t>p.(Asp2576Gly)</t>
  </si>
  <si>
    <t>13 / 14</t>
  </si>
  <si>
    <t>30063 [19123-48321]</t>
  </si>
  <si>
    <t>8:60860947-60860968</t>
  </si>
  <si>
    <t>TUBA1A</t>
  </si>
  <si>
    <t>NC_000012.12:g.49,185,098T&gt;C</t>
  </si>
  <si>
    <t>NM_006009.4:c.1268A&gt;G</t>
  </si>
  <si>
    <t>p.(Glu423Gly)</t>
  </si>
  <si>
    <t>13129 [319-29650]</t>
  </si>
  <si>
    <t>12:49180260-49180284</t>
  </si>
  <si>
    <t>12:49185135-49185156</t>
  </si>
  <si>
    <t>12:49180285-49185134</t>
  </si>
  <si>
    <t>Osteogenesis imperfecta II</t>
  </si>
  <si>
    <t>COL1A2</t>
  </si>
  <si>
    <t>NC_000007.14:g.94,417,833T&gt;G</t>
  </si>
  <si>
    <t>NM_000089.3:c.1971+2T&gt;G</t>
  </si>
  <si>
    <t>splice mutation</t>
  </si>
  <si>
    <t>7:94417767-94417786</t>
  </si>
  <si>
    <t>7:94417882-94417901</t>
  </si>
  <si>
    <t>7:94417787-94417881</t>
  </si>
  <si>
    <t>27309 [4508-50646]</t>
  </si>
  <si>
    <t>7:94406806-94406825</t>
  </si>
  <si>
    <t>7:94406826-94417881</t>
  </si>
  <si>
    <t>NC_000008.11:g.60,824,021G&gt;C</t>
  </si>
  <si>
    <t>NM_017780.3:c.3378+5G&gt;C</t>
  </si>
  <si>
    <t>8:60823954-60823973</t>
  </si>
  <si>
    <t>8:60824062-60824081</t>
  </si>
  <si>
    <t>24236 [0-44658]</t>
  </si>
  <si>
    <t>8:60809121-60809140</t>
  </si>
  <si>
    <t>8:60809141-60824061</t>
  </si>
  <si>
    <t>p.(Ser1402Cysfs*5)</t>
  </si>
  <si>
    <t>13 / 13</t>
  </si>
  <si>
    <t>10:75028964-75028986</t>
  </si>
  <si>
    <t>10:75029081-75029101</t>
  </si>
  <si>
    <t>33614 [294-50992]</t>
  </si>
  <si>
    <t>10:75045505-75045524</t>
  </si>
  <si>
    <t>10:75028987-75045504</t>
  </si>
  <si>
    <t xml:space="preserve">D/E </t>
  </si>
  <si>
    <t>RAF1</t>
  </si>
  <si>
    <t>NC_000003.12:g.12,604,200G&gt;A</t>
  </si>
  <si>
    <t>NM_002880.3:c.770C&gt;T</t>
  </si>
  <si>
    <t>p.(Ser257Leu)</t>
  </si>
  <si>
    <t>3:12604117-12604136</t>
  </si>
  <si>
    <t>23024 [11509-43517]</t>
  </si>
  <si>
    <t>Sotos syndrome</t>
  </si>
  <si>
    <t>NSD1</t>
  </si>
  <si>
    <t>NC_000005.10:g.177,210,200_177,210,201del</t>
  </si>
  <si>
    <t>NM_022455.4:c.1801_1802del</t>
  </si>
  <si>
    <t>p.(Lys601Valfs*7)</t>
  </si>
  <si>
    <t>17598 [0-44416]</t>
  </si>
  <si>
    <t xml:space="preserve">5:177208298-177208323     </t>
  </si>
  <si>
    <t xml:space="preserve">5:177210333-177210352     </t>
  </si>
  <si>
    <t xml:space="preserve">5:177208324-177210332 </t>
  </si>
  <si>
    <t>GRM1</t>
  </si>
  <si>
    <t>p.(Gly1056Argfs*49)</t>
  </si>
  <si>
    <t>6:146434294-146434313</t>
  </si>
  <si>
    <t>6:146434460-146434478</t>
  </si>
  <si>
    <t>21013 [2953-88803]</t>
  </si>
  <si>
    <t>Rett syndrome</t>
  </si>
  <si>
    <t>MECP2</t>
  </si>
  <si>
    <t>NC_000023.11:g.154,030,621_154,030,664del</t>
  </si>
  <si>
    <t>NM_004992.4:c.1164_1207del</t>
  </si>
  <si>
    <t>p.(Pro389*)</t>
  </si>
  <si>
    <t>allele-specific PCR</t>
  </si>
  <si>
    <t>X:154020548-154020567</t>
  </si>
  <si>
    <t>X:154030777-154030796</t>
  </si>
  <si>
    <t xml:space="preserve">X:154020568-154030776 </t>
  </si>
  <si>
    <t>Epileptic encephalopathy</t>
  </si>
  <si>
    <t>RHOBTB2</t>
  </si>
  <si>
    <t>NM_001160036.1:c.1448G&gt;A</t>
  </si>
  <si>
    <t>p.(Arg483His)</t>
  </si>
  <si>
    <t xml:space="preserve">8:23007560-23007579     </t>
  </si>
  <si>
    <t xml:space="preserve">8:23007711-23007730     </t>
  </si>
  <si>
    <t>15532 [2794-53581]</t>
  </si>
  <si>
    <t>8:23007349-23007372</t>
  </si>
  <si>
    <t>8:23021023-23021048</t>
  </si>
  <si>
    <t>8:23007373-23021022</t>
  </si>
  <si>
    <t xml:space="preserve">D/E   </t>
  </si>
  <si>
    <t xml:space="preserve">Cystic hygroma, hydronephrosis, cardiac anomaly </t>
  </si>
  <si>
    <t>NC_000003.12:g.12,604,194G&gt;C</t>
  </si>
  <si>
    <t>NM_001354690.2:c.776C&gt;G</t>
  </si>
  <si>
    <t>p.(Ser259Cys)</t>
  </si>
  <si>
    <t>23262 [4826-96481]</t>
  </si>
  <si>
    <t>3:12598364-12598383</t>
  </si>
  <si>
    <t>3:12604250-12604270</t>
  </si>
  <si>
    <t>3:12598384-12604249</t>
  </si>
  <si>
    <t>3:12604113-12604132</t>
  </si>
  <si>
    <t xml:space="preserve">3:12612101-12612120  </t>
  </si>
  <si>
    <t xml:space="preserve">3:12604133-12612100 </t>
  </si>
  <si>
    <t xml:space="preserve">3:12598384-12612100 </t>
  </si>
  <si>
    <t>Tuberous sclerosis</t>
  </si>
  <si>
    <t>16:2088439-2088458</t>
  </si>
  <si>
    <t>16:2088640-2088659</t>
  </si>
  <si>
    <t>61280 [12972-219591]</t>
  </si>
  <si>
    <t xml:space="preserve">16:2079311-2079335     </t>
  </si>
  <si>
    <t xml:space="preserve">16:2088792-2088817     </t>
  </si>
  <si>
    <t>16:2079336-2088791</t>
  </si>
  <si>
    <t>Noonan syndrome 1</t>
  </si>
  <si>
    <t>PTPN11</t>
  </si>
  <si>
    <t>NC_000012.12:g.112,477,651T&gt;C</t>
  </si>
  <si>
    <t>NM_002834.4:c.854T&gt;C</t>
  </si>
  <si>
    <t>p.(Phe285Ser)</t>
  </si>
  <si>
    <t>12:112477564-112477583</t>
  </si>
  <si>
    <t>12:112477739-112477762</t>
  </si>
  <si>
    <t>13112 [638-32002]</t>
  </si>
  <si>
    <t>12:112468381-112468405</t>
  </si>
  <si>
    <t>12:112477914-112477940</t>
  </si>
  <si>
    <t>12:112468406-112477913</t>
  </si>
  <si>
    <t>NC_000008.11:g.60,821,831T&gt;G</t>
  </si>
  <si>
    <t>NM_017780.4:c.2739T&gt;G</t>
  </si>
  <si>
    <t>p.(Tyr913*)</t>
  </si>
  <si>
    <t>8:60821788-60821809</t>
  </si>
  <si>
    <t>20558 [7582-39063]</t>
  </si>
  <si>
    <t>8:60821806-60835740</t>
  </si>
  <si>
    <t>SHOC2</t>
  </si>
  <si>
    <t>NC_000010.11:g.110,964,362A&gt;G</t>
  </si>
  <si>
    <t>NM_007373.4:c.4A&gt;G</t>
  </si>
  <si>
    <t>p.(Ser2Gly)</t>
  </si>
  <si>
    <t>10:110964233-110964256</t>
  </si>
  <si>
    <t>10:110964439-110964459</t>
  </si>
  <si>
    <t>19680 [153-31705]</t>
  </si>
  <si>
    <t>10:110951980-110952001</t>
  </si>
  <si>
    <t>10:110964568-110964587</t>
  </si>
  <si>
    <t>10:110952002-110964567</t>
  </si>
  <si>
    <t>10:110972446-110972466</t>
  </si>
  <si>
    <t>10:110964257-110972445</t>
  </si>
  <si>
    <t>10:110952002-110972445</t>
  </si>
  <si>
    <t>Developmental delay and complex seizures</t>
  </si>
  <si>
    <t>CLTC</t>
  </si>
  <si>
    <t>NC_000017.11:g.59,681,719T&gt;C</t>
  </si>
  <si>
    <t>NM_004859.3:c.3322T&gt;C</t>
  </si>
  <si>
    <t>p.(Trp1108Arg)</t>
  </si>
  <si>
    <t>17:59681670-59681689</t>
  </si>
  <si>
    <t>17494 [127-46041]</t>
  </si>
  <si>
    <t>17:59669479-59669503</t>
  </si>
  <si>
    <t>17:59681930-59681958</t>
  </si>
  <si>
    <t>17:59669504-59681929</t>
  </si>
  <si>
    <t>17:59681520-59681545</t>
  </si>
  <si>
    <t>17:59693838-59693864</t>
  </si>
  <si>
    <t>17:59681546-59693837</t>
  </si>
  <si>
    <t>17:59669504-59693837</t>
  </si>
  <si>
    <t>EFTUD2</t>
  </si>
  <si>
    <t>p.(Tyr198Leufs*16)</t>
  </si>
  <si>
    <t>17:44880461-44880480</t>
  </si>
  <si>
    <t>17:44880600-44880619</t>
  </si>
  <si>
    <t>16132 [6769-33504]</t>
  </si>
  <si>
    <t xml:space="preserve">A </t>
  </si>
  <si>
    <t>Cardiofaciocutaneous syndrome</t>
  </si>
  <si>
    <t>BRAF</t>
  </si>
  <si>
    <t>NC_000007.14:g.140,801,502T&gt;C</t>
  </si>
  <si>
    <t>NM_004333.6:c.770A&gt;G</t>
  </si>
  <si>
    <t>p.(Gln257Arg)</t>
  </si>
  <si>
    <t>26076 [2499-77218]</t>
  </si>
  <si>
    <t>7:140790599-140801746</t>
  </si>
  <si>
    <t>7:140801470-140811946</t>
  </si>
  <si>
    <t>7:140790599-140811946</t>
  </si>
  <si>
    <t>Osteopathia striata with cranial sclerosis</t>
  </si>
  <si>
    <t>AMER1</t>
  </si>
  <si>
    <t>NC_000023.11:g.64,192,230G&gt;A</t>
  </si>
  <si>
    <t>NM_152424.4:c.1057C&gt;T</t>
  </si>
  <si>
    <t>p.(Arg353*)</t>
  </si>
  <si>
    <t>20040 [2829-50764]</t>
  </si>
  <si>
    <t>X:64191988-64194384</t>
  </si>
  <si>
    <t>PURA syndrome</t>
  </si>
  <si>
    <t>PURA</t>
  </si>
  <si>
    <t>NC_000005.10:g.140,114,651T&gt;G</t>
  </si>
  <si>
    <t>NM_05859.5:c.470T&gt;G</t>
  </si>
  <si>
    <t>p.(Met157Arg)</t>
  </si>
  <si>
    <t>5:140114520-140114538</t>
  </si>
  <si>
    <t>5:140114694-140114710</t>
  </si>
  <si>
    <t>18615 [4064-66217]</t>
  </si>
  <si>
    <t>5:140101177-140101196</t>
  </si>
  <si>
    <t>5:140114788-140114807</t>
  </si>
  <si>
    <t>5:140101197-140114787</t>
  </si>
  <si>
    <t>5:140120582-140120601</t>
  </si>
  <si>
    <t>5:140114539-140120581</t>
  </si>
  <si>
    <t>5:140101197-140120581</t>
  </si>
  <si>
    <t>MID1</t>
  </si>
  <si>
    <t>NC_000023.11:g.10,459,657_10,459,660dup</t>
  </si>
  <si>
    <t>NM_000381.4:c.1433_1436dup</t>
  </si>
  <si>
    <t>p.(Lys480Valfs*9)</t>
  </si>
  <si>
    <t>12 / 14</t>
  </si>
  <si>
    <t>X:10459581-10459603</t>
  </si>
  <si>
    <t>X:10459764-10459744</t>
  </si>
  <si>
    <t>X:10459604-10459743</t>
  </si>
  <si>
    <t>22135 [6648-31602]</t>
  </si>
  <si>
    <t>not performed</t>
  </si>
  <si>
    <t>D/E</t>
  </si>
  <si>
    <t>NM_004992.3:c.806delG</t>
  </si>
  <si>
    <t>X:154030901-154030920</t>
  </si>
  <si>
    <t>X:154031049-154031068</t>
  </si>
  <si>
    <t>22722 [13975-51154]</t>
  </si>
  <si>
    <t xml:space="preserve">X:154020327-154020346     </t>
  </si>
  <si>
    <t>X:154020347-154031048</t>
  </si>
  <si>
    <t>X:154030921-154045086</t>
  </si>
  <si>
    <t>X:154020347-154045086</t>
  </si>
  <si>
    <t>B</t>
  </si>
  <si>
    <t>Wiedemann Steiner syndrome</t>
  </si>
  <si>
    <t>KMT2A</t>
  </si>
  <si>
    <t>NC_000011.10:g.118,473,689C&gt;T</t>
  </si>
  <si>
    <t>NM_001197104.2:c.2530C&gt;T</t>
  </si>
  <si>
    <t>p.(Gln844*)</t>
  </si>
  <si>
    <t>11:118473622-118473638</t>
  </si>
  <si>
    <t>11:118473867-118473889</t>
  </si>
  <si>
    <t>16559 [6738-28475]</t>
  </si>
  <si>
    <t>11:118461711-118461731</t>
  </si>
  <si>
    <t>11:118461732-118473866</t>
  </si>
  <si>
    <t>11:118484440-118484460</t>
  </si>
  <si>
    <t>11:118473639-118484439</t>
  </si>
  <si>
    <t>11:118461732-118484439</t>
  </si>
  <si>
    <t xml:space="preserve">M </t>
  </si>
  <si>
    <t>Long QT syndrome (LQTS)</t>
  </si>
  <si>
    <t>CALM2</t>
  </si>
  <si>
    <t>NC_000002.12:g.47,161,756C&gt;A</t>
  </si>
  <si>
    <t>NM_001743.6:c.388G&gt;T</t>
  </si>
  <si>
    <t>p.(Asp130Tyr)</t>
  </si>
  <si>
    <t>2:47161628-47161651</t>
  </si>
  <si>
    <t xml:space="preserve">2:47161816-47161836 </t>
  </si>
  <si>
    <t>14032 [537-42059]</t>
  </si>
  <si>
    <t xml:space="preserve">2:47149319-47149338     </t>
  </si>
  <si>
    <t xml:space="preserve">2:47161816-47161836     </t>
  </si>
  <si>
    <t>2:47149339-47161815</t>
  </si>
  <si>
    <t xml:space="preserve">2:47161628-47161651     </t>
  </si>
  <si>
    <t xml:space="preserve">2:47173524-47173543     </t>
  </si>
  <si>
    <t>2:47161652-47173523</t>
  </si>
  <si>
    <t>2:47149339-47173523</t>
  </si>
  <si>
    <t>SYNGAP1-related disorder</t>
  </si>
  <si>
    <t>SYNGAP1</t>
  </si>
  <si>
    <t>NM_006772.3:c.869_875del</t>
  </si>
  <si>
    <t>p.(Leu290Hisfs*55)</t>
  </si>
  <si>
    <t>6:33437658-33437677</t>
  </si>
  <si>
    <t>6:33437828-33437847</t>
  </si>
  <si>
    <t>28329 [8751-45840]</t>
  </si>
  <si>
    <t>6:33430760-33437827</t>
  </si>
  <si>
    <t>Ankyloblepharon-ectodermal dysplasia-clefting syndrome</t>
  </si>
  <si>
    <t>TP63</t>
  </si>
  <si>
    <t>NC_000003.12:g.189,890,806G&gt;T</t>
  </si>
  <si>
    <t>NM_003722.5:c.1670G&gt;T</t>
  </si>
  <si>
    <t xml:space="preserve"> p.(Gly557Val)</t>
  </si>
  <si>
    <t>3:189890680-189890699</t>
  </si>
  <si>
    <t>3:189890827-189890846</t>
  </si>
  <si>
    <t>12656 [2907-36950]</t>
  </si>
  <si>
    <t>3:189877699-189877718</t>
  </si>
  <si>
    <t>3:189877719-189890826</t>
  </si>
  <si>
    <t>3:189904197-189904216</t>
  </si>
  <si>
    <t>3:189890700-189904196</t>
  </si>
  <si>
    <t>3:189877719-189904196</t>
  </si>
  <si>
    <t>KRT5</t>
  </si>
  <si>
    <t>NM_000424.4:c.1421T&gt;C</t>
  </si>
  <si>
    <t xml:space="preserve"> p.(Leu474Pro)</t>
  </si>
  <si>
    <t>12:52516562-52516585</t>
  </si>
  <si>
    <t>12:52516691-52516711</t>
  </si>
  <si>
    <t>30864 [614-60302]</t>
  </si>
  <si>
    <t>G</t>
  </si>
  <si>
    <t>KCNQ2</t>
  </si>
  <si>
    <t>NM_172107.4:c.2162_2169del</t>
  </si>
  <si>
    <t>p.(Gln721Profs*141)</t>
  </si>
  <si>
    <t>20:63406997-63407014</t>
  </si>
  <si>
    <t>20:63407199-63407218</t>
  </si>
  <si>
    <t>38234 [3987-71996]</t>
  </si>
  <si>
    <t>20:63394331-63394351</t>
  </si>
  <si>
    <t>20:63394352-63407198</t>
  </si>
  <si>
    <t>20:63420090-63420110</t>
  </si>
  <si>
    <t>20:63407015-63420089</t>
  </si>
  <si>
    <t>20:63394352-63420089</t>
  </si>
  <si>
    <t>C</t>
  </si>
  <si>
    <t>Glass syndrome</t>
  </si>
  <si>
    <t>SATB2</t>
  </si>
  <si>
    <t>NC_000002.12:g.199,349,042delG</t>
  </si>
  <si>
    <t>NM_001172509.2:c.832delC</t>
  </si>
  <si>
    <t>p.(His278Thrfs*16)</t>
  </si>
  <si>
    <t>2:199348995-199349015</t>
  </si>
  <si>
    <t>2:199349114-199349132</t>
  </si>
  <si>
    <t>25084 [1-40804]</t>
  </si>
  <si>
    <t xml:space="preserve">2:199335570-199335589     </t>
  </si>
  <si>
    <t xml:space="preserve">2:199349114-199349132     </t>
  </si>
  <si>
    <t>2:199335590-199349113</t>
  </si>
  <si>
    <t>2:199349016-199363185</t>
  </si>
  <si>
    <t>2:199335590-199363185</t>
  </si>
  <si>
    <t>Larsen syndrome</t>
  </si>
  <si>
    <t>FLNB</t>
  </si>
  <si>
    <t>NM_001457.3:c.614C&gt;G</t>
  </si>
  <si>
    <t xml:space="preserve"> p.(Ala205Gly)</t>
  </si>
  <si>
    <t>3:58078729-58078748</t>
  </si>
  <si>
    <t>3:58078892-58078911</t>
  </si>
  <si>
    <t>3:58078749-58078891</t>
  </si>
  <si>
    <t>10863 [92-24446]</t>
  </si>
  <si>
    <t xml:space="preserve">3:58065894-58065913     </t>
  </si>
  <si>
    <t xml:space="preserve">3:58078892-58078911     </t>
  </si>
  <si>
    <t xml:space="preserve">3:58078729-58078748     </t>
  </si>
  <si>
    <t xml:space="preserve">3:58091755-58091774     </t>
  </si>
  <si>
    <t xml:space="preserve">3:58065914-58091754 </t>
  </si>
  <si>
    <t>Xia-Gibbs syndrome</t>
  </si>
  <si>
    <t>AHDC1</t>
  </si>
  <si>
    <t>p.(Phe1046Serfs*96)</t>
  </si>
  <si>
    <t>1:27548796-27548815</t>
  </si>
  <si>
    <t>1:27549082-27549101</t>
  </si>
  <si>
    <t>12963 [849-26485]</t>
  </si>
  <si>
    <t>SATB2 Related syndrome</t>
  </si>
  <si>
    <t>NC_000002.12:g.199,348,709G&gt;A</t>
  </si>
  <si>
    <t>NM_001172509.2:c.1165C&gt;T</t>
  </si>
  <si>
    <t xml:space="preserve"> p.(Arg389Cys)</t>
  </si>
  <si>
    <t>2:199348640-199348664</t>
  </si>
  <si>
    <t>2:199348830-199348849</t>
  </si>
  <si>
    <t>2:199348665-199348829</t>
  </si>
  <si>
    <t>20470 [0-37551]</t>
  </si>
  <si>
    <t xml:space="preserve">2:199335571-199335590     </t>
  </si>
  <si>
    <t>2:199335591-199348829</t>
  </si>
  <si>
    <t xml:space="preserve">2:199360880-199360899     </t>
  </si>
  <si>
    <t>2:199348665-199360879</t>
  </si>
  <si>
    <t>2:199335591-199360879</t>
  </si>
  <si>
    <t>Schinzel-Giedeon syndrome</t>
  </si>
  <si>
    <t>SETBP1</t>
  </si>
  <si>
    <t>NC_000018.10:g.44,951,942G&gt;A</t>
  </si>
  <si>
    <t>NM_015559.3:c.2602G&gt;A</t>
  </si>
  <si>
    <t>p.(Asp868Asn)</t>
  </si>
  <si>
    <t>18:44951837-44951857</t>
  </si>
  <si>
    <t>18:44952051-44952070</t>
  </si>
  <si>
    <t>18:44951858-44952050</t>
  </si>
  <si>
    <t>15022 [1981-21980]</t>
  </si>
  <si>
    <t xml:space="preserve">8:44938282-44938301     </t>
  </si>
  <si>
    <t>8:44938302-44952050</t>
  </si>
  <si>
    <t xml:space="preserve">18:44966344-44966363     </t>
  </si>
  <si>
    <t>18:44951858-44966343</t>
  </si>
  <si>
    <t>18:44938302-44966343</t>
  </si>
  <si>
    <t>RPS19</t>
  </si>
  <si>
    <t>19:41869069-41869090</t>
  </si>
  <si>
    <t>19:41869241-41869262</t>
  </si>
  <si>
    <t>19:41869091-41869240</t>
  </si>
  <si>
    <t>16702 [5-33647]</t>
  </si>
  <si>
    <t>NC_000008.11:g.60,741,901C&gt;T</t>
  </si>
  <si>
    <t>NM_017780.4:c.469C&gt;T</t>
  </si>
  <si>
    <t>p.(Arg157*)</t>
  </si>
  <si>
    <t>8:60741850-60741868</t>
  </si>
  <si>
    <t>8:60741979-60741998</t>
  </si>
  <si>
    <t>8:60741869-60741978</t>
  </si>
  <si>
    <t>7240 [1513-14318]</t>
  </si>
  <si>
    <t>8:60731900-60731919</t>
  </si>
  <si>
    <t>8:60731920-60741978</t>
  </si>
  <si>
    <t>8:60753949-60753968</t>
  </si>
  <si>
    <t>8:60741869-60753948</t>
  </si>
  <si>
    <t>8:60731920-60753948</t>
  </si>
  <si>
    <t xml:space="preserve">Y </t>
  </si>
  <si>
    <t>COL2A1</t>
  </si>
  <si>
    <t>NC_000012.12:g.47,975,568C&gt;G</t>
  </si>
  <si>
    <t>NM_001844.5:c.3635G&gt;C</t>
  </si>
  <si>
    <t>p.(Gly1212Ala)</t>
  </si>
  <si>
    <t xml:space="preserve">12:47975524-47975543 </t>
  </si>
  <si>
    <t>12:47975631-47975651</t>
  </si>
  <si>
    <t>12:47975544-47975630</t>
  </si>
  <si>
    <t>6321 [0-12241]</t>
  </si>
  <si>
    <t>12:47972639-47972658</t>
  </si>
  <si>
    <t xml:space="preserve">12:47972659-47975630   </t>
  </si>
  <si>
    <t>12:47988522-47988541</t>
  </si>
  <si>
    <t>12:47975544-47988521</t>
  </si>
  <si>
    <t xml:space="preserve">12:47972659-47988521 </t>
  </si>
  <si>
    <t>DYNC1H1-associated cortical malformation</t>
  </si>
  <si>
    <t>DYNCIHI</t>
  </si>
  <si>
    <t>NC_000014.9:g.102,002,949C&gt;T</t>
  </si>
  <si>
    <t>NM_001376.5:c.4867C&gt;T</t>
  </si>
  <si>
    <t>p.(Arg1623Trp)</t>
  </si>
  <si>
    <t>14:102002823-102002846</t>
  </si>
  <si>
    <t>14:102002975-102002995</t>
  </si>
  <si>
    <t>14:102002847-102002974</t>
  </si>
  <si>
    <t>7015 [8-19928]</t>
  </si>
  <si>
    <t xml:space="preserve">14:101987276-101987295     </t>
  </si>
  <si>
    <t xml:space="preserve">14:102002975-102002995     </t>
  </si>
  <si>
    <t xml:space="preserve">14:102015890-102015909     </t>
  </si>
  <si>
    <t>14:102002847-102015889</t>
  </si>
  <si>
    <t>14:101987296-102015889</t>
  </si>
  <si>
    <t>Cornelia De Lange syndrome</t>
  </si>
  <si>
    <t>SMC3</t>
  </si>
  <si>
    <t>NM_005445.3:c.3439C&gt;G</t>
  </si>
  <si>
    <t>p.(Gln1147Glu)</t>
  </si>
  <si>
    <t>10:110602890-110602909</t>
  </si>
  <si>
    <t>10:110602993-110603015</t>
  </si>
  <si>
    <t>6650 [2195-11714]</t>
  </si>
  <si>
    <t xml:space="preserve">10:110602862-110602883     </t>
  </si>
  <si>
    <t xml:space="preserve">10:110614406-110614425     </t>
  </si>
  <si>
    <t>10:110602884-110614405</t>
  </si>
  <si>
    <t>Rhabdoid predisposition syndrome</t>
  </si>
  <si>
    <t>SMARCB1</t>
  </si>
  <si>
    <t xml:space="preserve">NM_003073.5:c.967C&gt;T </t>
  </si>
  <si>
    <t>p.(Gln323*)</t>
  </si>
  <si>
    <t>10 / 12</t>
  </si>
  <si>
    <t>22:23825334-23825353</t>
  </si>
  <si>
    <t>22:23825513-23825533</t>
  </si>
  <si>
    <t>7134 [0-19858]</t>
  </si>
  <si>
    <t xml:space="preserve">22:23816017-23816036     </t>
  </si>
  <si>
    <t xml:space="preserve">22:23816037-23825512    </t>
  </si>
  <si>
    <t xml:space="preserve">22:23837988-23838007     </t>
  </si>
  <si>
    <t>22:23825354-23837987</t>
  </si>
  <si>
    <t>22:23816037-23837987</t>
  </si>
  <si>
    <t>NM_004333.4:c.736G&gt;C</t>
  </si>
  <si>
    <t xml:space="preserve"> p.(Ala246Pro)</t>
  </si>
  <si>
    <t>7:140801483-140801502</t>
  </si>
  <si>
    <t>7:140801616-140801639</t>
  </si>
  <si>
    <t>7:140801503-140801615</t>
  </si>
  <si>
    <t>5492 [24-21149]</t>
  </si>
  <si>
    <t>7:140786658-140786677</t>
  </si>
  <si>
    <t>7:140786678-140801615</t>
  </si>
  <si>
    <t xml:space="preserve">7:140814030-140814049     </t>
  </si>
  <si>
    <t>7:140801503-140814029</t>
  </si>
  <si>
    <t>7:140786678-140814029</t>
  </si>
  <si>
    <t>MYRF</t>
  </si>
  <si>
    <t>p.(Gly435Arg)</t>
  </si>
  <si>
    <t>11 / 12</t>
  </si>
  <si>
    <t>11:61774122-61774141</t>
  </si>
  <si>
    <t>11:61774191-61774173</t>
  </si>
  <si>
    <t>11:61774142-61774190</t>
  </si>
  <si>
    <t>8444 [22-31110]</t>
  </si>
  <si>
    <t>Nail-Patella syndrome</t>
  </si>
  <si>
    <t>LMx1B</t>
  </si>
  <si>
    <t>p.(Asp211Metfs*64)</t>
  </si>
  <si>
    <t>9:126693145-126693164</t>
  </si>
  <si>
    <t>9:126693267-126693285</t>
  </si>
  <si>
    <t>7944 [121-14477]</t>
  </si>
  <si>
    <t>Dravet syndrome</t>
  </si>
  <si>
    <t>SCN1A</t>
  </si>
  <si>
    <t>NM_001165963.4:c.2860G&gt;A</t>
  </si>
  <si>
    <t>p.(Glu954Lys)</t>
  </si>
  <si>
    <t>2:166037822-166037841</t>
  </si>
  <si>
    <t>2:166037945-166037964</t>
  </si>
  <si>
    <t>5461 [0-9945]</t>
  </si>
  <si>
    <t>2:166027923-166027942</t>
  </si>
  <si>
    <t>2:166027943-166037944</t>
  </si>
  <si>
    <t>2:166047377-166047358</t>
  </si>
  <si>
    <t>2:166037842-166047376</t>
  </si>
  <si>
    <t>2:166027943-166047376</t>
  </si>
  <si>
    <t>Osteogenesis imperfecta type II (skeletal dysplasia)</t>
  </si>
  <si>
    <t>COL1A1</t>
  </si>
  <si>
    <t>NC_000017.11:g.50,188,538C&gt;T</t>
  </si>
  <si>
    <t>NM_000088.4:c.3199G&gt;A</t>
  </si>
  <si>
    <t>p.(Gly1067Ser)</t>
  </si>
  <si>
    <t>17:50188498-50188517</t>
  </si>
  <si>
    <t xml:space="preserve">17:50188650-50188669 </t>
  </si>
  <si>
    <t>3269 [171-10754]</t>
  </si>
  <si>
    <t>17:50180501-50180520</t>
  </si>
  <si>
    <t>17:50180521-50188649</t>
  </si>
  <si>
    <t xml:space="preserve">17:50202640-50202659     </t>
  </si>
  <si>
    <t>17:50188518-50202639</t>
  </si>
  <si>
    <t>17:50180521-50202639</t>
  </si>
  <si>
    <t xml:space="preserve">F </t>
  </si>
  <si>
    <t>Schaaf-Yang syndrome</t>
  </si>
  <si>
    <t>MAGEL2</t>
  </si>
  <si>
    <t>NM_019066.5:c.2227_2261dup</t>
  </si>
  <si>
    <t>p.(Thr755Glyfs*8)</t>
  </si>
  <si>
    <t>STXBP1</t>
  </si>
  <si>
    <t>NC_000009.12:g.127,680,243G&gt;A</t>
  </si>
  <si>
    <t>NM_003165.6:c.1547+1G&gt;A</t>
  </si>
  <si>
    <t>9:127680200-127680219</t>
  </si>
  <si>
    <t>9:127680281-127680300</t>
  </si>
  <si>
    <t>4205 [86-54661]</t>
  </si>
  <si>
    <t xml:space="preserve">9:127667055-127667074     </t>
  </si>
  <si>
    <t>9:127667075-127680280</t>
  </si>
  <si>
    <t>9:127694378-127694397</t>
  </si>
  <si>
    <t>9:127680220-127694377</t>
  </si>
  <si>
    <t>9:127667075-127694377</t>
  </si>
  <si>
    <t xml:space="preserve">N </t>
  </si>
  <si>
    <t>RANBP2</t>
  </si>
  <si>
    <t>NC_000002.12:g.108,751,993C&gt;T</t>
  </si>
  <si>
    <t>NM_006267.4:c.1754C&gt;T</t>
  </si>
  <si>
    <t>p.(Thr585Met)</t>
  </si>
  <si>
    <t>2:108751943-108751962</t>
  </si>
  <si>
    <t>2:108752079-108752100</t>
  </si>
  <si>
    <t>1660 [0-2790]</t>
  </si>
  <si>
    <t xml:space="preserve">2:108740056-108740078     </t>
  </si>
  <si>
    <t>2:108740079-108752078</t>
  </si>
  <si>
    <t xml:space="preserve">2:108751943-108751962     </t>
  </si>
  <si>
    <t xml:space="preserve">2:108764004-108764023     </t>
  </si>
  <si>
    <t>2:108751963-108764003</t>
  </si>
  <si>
    <t>2:108740079-108764003</t>
  </si>
  <si>
    <t>Hypotonia, ataxia, developmental delay and tooth enamel defect</t>
  </si>
  <si>
    <t>CTBP1</t>
  </si>
  <si>
    <t>NC_000004.12:g.1,213,028G&gt;A</t>
  </si>
  <si>
    <t>NM_001012614.2:c.991C&gt;T</t>
  </si>
  <si>
    <t>p.(Arg331Trp)</t>
  </si>
  <si>
    <t>4:1212978-1212997</t>
  </si>
  <si>
    <t>4:1213118-1213137</t>
  </si>
  <si>
    <t>7774 [1222-22115]</t>
  </si>
  <si>
    <t xml:space="preserve">4:1226692-1226711     </t>
  </si>
  <si>
    <t>4:1212998-1226691</t>
  </si>
  <si>
    <t>Global delay, learning difficulties</t>
  </si>
  <si>
    <t>GRIN2B</t>
  </si>
  <si>
    <t>NC_000012.12:g.13,615,140C&gt;A</t>
  </si>
  <si>
    <t>NM_000834.4:c.1628G&gt;T</t>
  </si>
  <si>
    <t>p.(Gly543Val)</t>
  </si>
  <si>
    <t>12:13615089-13615108</t>
  </si>
  <si>
    <t>12:13615221-13615240</t>
  </si>
  <si>
    <t>12:13615109-13615220</t>
  </si>
  <si>
    <t>4044 [1-6894]</t>
  </si>
  <si>
    <t>Duane-Radial Ray syndrome</t>
  </si>
  <si>
    <t>SALL4</t>
  </si>
  <si>
    <t>p.(Val322Cysfs*32)</t>
  </si>
  <si>
    <t>20:51791472-51791491</t>
  </si>
  <si>
    <t>20:51791572-51791591</t>
  </si>
  <si>
    <t>4424 [125-8528]</t>
  </si>
  <si>
    <t>20:51778121-51778140</t>
  </si>
  <si>
    <t>20:51778141-51791571</t>
  </si>
  <si>
    <t>20:51791572-51791491</t>
  </si>
  <si>
    <t xml:space="preserve">20:51803731-51803750     </t>
  </si>
  <si>
    <t>20:51791492-51803730</t>
  </si>
  <si>
    <t>20:51778141-51803730</t>
  </si>
  <si>
    <t>Weiss Kruszka syndrome</t>
  </si>
  <si>
    <t>ZNF462</t>
  </si>
  <si>
    <t>p.(Tyr1278Metfs*3)</t>
  </si>
  <si>
    <t>9:106927689-106927708</t>
  </si>
  <si>
    <t>9:106927865-106927884</t>
  </si>
  <si>
    <t>7196 [158-20909]</t>
  </si>
  <si>
    <t>Osteogenesis imperfecta</t>
  </si>
  <si>
    <t>NC_000007.14:g.94,420,409G&gt;A</t>
  </si>
  <si>
    <t>NM_000089.4:c.2152G&gt;A</t>
  </si>
  <si>
    <t>p.(Gly718Ser)</t>
  </si>
  <si>
    <t>7:94420274-94420293</t>
  </si>
  <si>
    <t>7:94420429-94420448</t>
  </si>
  <si>
    <t>7:94420294-94420428</t>
  </si>
  <si>
    <t>168470 [8823-295331]</t>
  </si>
  <si>
    <t xml:space="preserve">7:94409376-94409395     </t>
  </si>
  <si>
    <t>7:94409396-94420428</t>
  </si>
  <si>
    <t xml:space="preserve">7:94427663-94427682     </t>
  </si>
  <si>
    <t>7:94420294-94427662</t>
  </si>
  <si>
    <t>7:94409396-94427662</t>
  </si>
  <si>
    <t>Tuberous Sclerosis</t>
  </si>
  <si>
    <t>TSC1</t>
  </si>
  <si>
    <t>NM_000368.5:c.813T&gt;G</t>
  </si>
  <si>
    <t>p.(Tyr271*)</t>
  </si>
  <si>
    <t>9:132912516-132912534</t>
  </si>
  <si>
    <t>9:132912316-132912333</t>
  </si>
  <si>
    <t>9:132912334-132912515</t>
  </si>
  <si>
    <t>11398 [2536-85962]</t>
  </si>
  <si>
    <t>9:132920189-132920207</t>
  </si>
  <si>
    <t>9:132912316-132912337</t>
  </si>
  <si>
    <t>Koolen-De Vries syndrome</t>
  </si>
  <si>
    <t>KANSL1</t>
  </si>
  <si>
    <t>p.(Gln306Argfs*24)</t>
  </si>
  <si>
    <t>17:46171295-46171317</t>
  </si>
  <si>
    <t>17:46171099-46171118</t>
  </si>
  <si>
    <t>5551 [1436-14196]</t>
  </si>
  <si>
    <t>17:46179053-46179070</t>
  </si>
  <si>
    <t>17:46162738-46162758</t>
  </si>
  <si>
    <t>Borjeson-Forssman-Lehman syndrome</t>
  </si>
  <si>
    <t>PHF6</t>
  </si>
  <si>
    <t>p.(Leu142Phefs*6)</t>
  </si>
  <si>
    <t>X:134413388-134413410</t>
  </si>
  <si>
    <t>X:134413604-134413623</t>
  </si>
  <si>
    <t>X:134413411-134413603</t>
  </si>
  <si>
    <t>6663 [36-14036]</t>
  </si>
  <si>
    <t xml:space="preserve">X:134405937-134405957     </t>
  </si>
  <si>
    <t>X:134405958-134413603</t>
  </si>
  <si>
    <t>X:134422448-134422469</t>
  </si>
  <si>
    <t xml:space="preserve">X:134413411-134422447 </t>
  </si>
  <si>
    <t>X:134405958-134422447</t>
  </si>
  <si>
    <t>ABCC9-related disorder</t>
  </si>
  <si>
    <t>ABCC9</t>
  </si>
  <si>
    <t>NC_000012.12:g.21,818,238G&gt;A</t>
  </si>
  <si>
    <t>NM_005691.4:c.3683C&gt;T</t>
  </si>
  <si>
    <t>p.(Ala1228Val)</t>
  </si>
  <si>
    <t>12:21818348-21818370</t>
  </si>
  <si>
    <t>12:21818149-21818170</t>
  </si>
  <si>
    <t>6599 [230-14750]</t>
  </si>
  <si>
    <t>12:21826633-21826653</t>
  </si>
  <si>
    <t>12:21809476-21809495</t>
  </si>
  <si>
    <t>Mitochondrial metabolism disorder</t>
  </si>
  <si>
    <t>GABRA2</t>
  </si>
  <si>
    <t>NC_000004.12:g.46,262,110G&gt;T</t>
  </si>
  <si>
    <t>p.(Thr292Lys)</t>
  </si>
  <si>
    <t>4:46262172-46262190</t>
  </si>
  <si>
    <t>4:46261995-46262015</t>
  </si>
  <si>
    <t>6425 [522-12800]</t>
  </si>
  <si>
    <t>4:46276967-46276986</t>
  </si>
  <si>
    <t>4:46251977-46251997</t>
  </si>
  <si>
    <t>10:75021972-75022036</t>
  </si>
  <si>
    <t>3:12604229-12604248</t>
  </si>
  <si>
    <t>3:12604137-12604228</t>
  </si>
  <si>
    <t>3:12615189-12615208</t>
  </si>
  <si>
    <t>3:12604137-12615188</t>
  </si>
  <si>
    <t>5:177210102-177210274</t>
  </si>
  <si>
    <t>6:146434314-146434459</t>
  </si>
  <si>
    <t>3:12604190-12604254</t>
  </si>
  <si>
    <t>16:2088459-2088639</t>
  </si>
  <si>
    <t>12:112477584-112477738</t>
  </si>
  <si>
    <t>8:60821921-60821940</t>
  </si>
  <si>
    <t>8:60821810-60821920</t>
  </si>
  <si>
    <t>8:60821781-60821805</t>
  </si>
  <si>
    <t>8:60835741-60835764</t>
  </si>
  <si>
    <t>10:110964257-110964438</t>
  </si>
  <si>
    <t>17:59681819-59681840</t>
  </si>
  <si>
    <t>17:59681690-59681818</t>
  </si>
  <si>
    <t>17:44880481-44880599</t>
  </si>
  <si>
    <t>7:140801469-140801615</t>
  </si>
  <si>
    <t>7:140790572-140790598</t>
  </si>
  <si>
    <t>7:140801747-140801777</t>
  </si>
  <si>
    <t>7:140801442-140801469</t>
  </si>
  <si>
    <t>7:140811947-140811972</t>
  </si>
  <si>
    <t xml:space="preserve">X:64192156-64192176     </t>
  </si>
  <si>
    <t xml:space="preserve">X:64192296-64192315     </t>
  </si>
  <si>
    <t>X:64192177-64192295</t>
  </si>
  <si>
    <t>X:154045087-154045106</t>
  </si>
  <si>
    <t>6:33430740-33430759</t>
  </si>
  <si>
    <t>2:199349016-199349113</t>
  </si>
  <si>
    <t>2:199363186-199363205</t>
  </si>
  <si>
    <t xml:space="preserve">3:58065914-58078891 </t>
  </si>
  <si>
    <t xml:space="preserve">3: 58078749-58091754 </t>
  </si>
  <si>
    <t>9:132901801-132901820</t>
  </si>
  <si>
    <t>Sequencing depth: average [range]</t>
  </si>
  <si>
    <t>16:2086203-2086222</t>
  </si>
  <si>
    <t>8:60861067-60861088</t>
  </si>
  <si>
    <t>A/D/E</t>
  </si>
  <si>
    <t>1.Verification of family relationship</t>
  </si>
  <si>
    <t>No evidence of mosaicism</t>
  </si>
  <si>
    <t>not relevant</t>
  </si>
  <si>
    <t>NM_001127392.3:c.1303G&gt;A</t>
  </si>
  <si>
    <t>NC_000023.11:g.154,031,022delC</t>
  </si>
  <si>
    <t>NC_000009.12:g.126,693,213delG</t>
  </si>
  <si>
    <t>NM_002316.3:c.631delG</t>
  </si>
  <si>
    <t>p.(Glu1801Glyfs*85)</t>
  </si>
  <si>
    <t>NC_000016.10:g.2,088,585dupT</t>
  </si>
  <si>
    <t>NM_000548.4:c.5399dupT</t>
  </si>
  <si>
    <t>NC_000009.12:g.106,927,743delC</t>
  </si>
  <si>
    <t>NM_021224.6:c.3831delC</t>
  </si>
  <si>
    <t>NC_000010.11:g.75,022,006delG</t>
  </si>
  <si>
    <t>NM_012330.4:c.3147delG</t>
  </si>
  <si>
    <t>NC_000010.11:g.75,029,029_75,029,030delCT</t>
  </si>
  <si>
    <t>NM_012330.4:c.4205_4206delCT</t>
  </si>
  <si>
    <t>NC_000006.12:g.146,434,376dupC</t>
  </si>
  <si>
    <t>NM_001278064.2:c.3165dupC</t>
  </si>
  <si>
    <t>NC_000017.11:g.44,880,581dupA</t>
  </si>
  <si>
    <t>NM_004247.4:c.592dupT</t>
  </si>
  <si>
    <t>NC_000001.11:g.27548981delG</t>
  </si>
  <si>
    <t>NM_001029882.3:c.3135delC</t>
  </si>
  <si>
    <t>NM_001022.4:c.296_297delTG</t>
  </si>
  <si>
    <t>NC_000015.10:g.23,645,482_23,645,516dup</t>
  </si>
  <si>
    <t>NC_000020.11:g.51,791,519delC</t>
  </si>
  <si>
    <t>NM_020436.5:c.964delG</t>
  </si>
  <si>
    <t>NC_000017.11:g.46,171,228delG</t>
  </si>
  <si>
    <t>NM_001193466.3:c.916delC</t>
  </si>
  <si>
    <t>NC_000023.11:g.134,413,497dupT</t>
  </si>
  <si>
    <t>NM_032458.3:c.425dupT</t>
  </si>
  <si>
    <t>Maternal mixed mosaicism: VAF 0.6% – 9.8%</t>
  </si>
  <si>
    <t>Paternal gonadal mosaicism: VAF 0.23%</t>
  </si>
  <si>
    <t>postzygotic mutation: VAF 7.7%-41.3%</t>
  </si>
  <si>
    <t>Paternal mixed mosaicism: VAF sperm 5.6%, other tissues 0%-0.36%</t>
  </si>
  <si>
    <t>Maternal mixed mosaicism: VAF 9.2%-19.2%</t>
  </si>
  <si>
    <t>Paternal mixed mosaicism: VAF sperm 12.1%, other tissues 0.01%-1%</t>
  </si>
  <si>
    <t>Maternal mixed mosaicism: VAF 0.7%-3.3%</t>
  </si>
  <si>
    <t>21,348</t>
  </si>
  <si>
    <t>see Methods/Supplementary Note 2</t>
  </si>
  <si>
    <t>X:64194385-64194404</t>
  </si>
  <si>
    <t>X:64,191,968-64,191,987</t>
  </si>
  <si>
    <t>Maternal mixed mosaicism: VAF 0.26%-1.01%</t>
  </si>
  <si>
    <t>p.(Gly269Alafs*20)</t>
  </si>
  <si>
    <t>1:27556792-27556811</t>
  </si>
  <si>
    <t>1:27548816-27556791</t>
  </si>
  <si>
    <t>Method used</t>
  </si>
  <si>
    <t>Location of forward primer</t>
  </si>
  <si>
    <t>Location of reverse primer</t>
  </si>
  <si>
    <t>Size of amplicon w/o primers</t>
  </si>
  <si>
    <t>Family ID</t>
  </si>
  <si>
    <t>7:140801468-140801448</t>
  </si>
  <si>
    <t>Multiple abnormalities - 18weeks TOP</t>
  </si>
  <si>
    <t>Diamond-Blackfan anemia</t>
  </si>
  <si>
    <t>Epidermolysis bullosa</t>
  </si>
  <si>
    <t>Neonatal seizures/infantile epilepsy</t>
  </si>
  <si>
    <t>Tuberous sclerosis 2</t>
  </si>
  <si>
    <t>Global delay, microcephaly</t>
  </si>
  <si>
    <t>Spinocerebellar ataxia 44 (SCA44)</t>
  </si>
  <si>
    <t>Mandibulofacial dysostosis with microcephaly</t>
  </si>
  <si>
    <t>Stickler syndrome</t>
  </si>
  <si>
    <t>Early-onset epileptic encephalopathy - Ohtahara syndrome</t>
  </si>
  <si>
    <t>Acute necrotizing encephalopathy</t>
  </si>
  <si>
    <t>FAM01</t>
  </si>
  <si>
    <t>FAM02</t>
  </si>
  <si>
    <t>FAM03</t>
  </si>
  <si>
    <t>FAM04</t>
  </si>
  <si>
    <t>FAM05</t>
  </si>
  <si>
    <t>FAM06</t>
  </si>
  <si>
    <t>FAM07</t>
  </si>
  <si>
    <t>FAM08</t>
  </si>
  <si>
    <t>FAM09</t>
  </si>
  <si>
    <t>FAM10</t>
  </si>
  <si>
    <t>FAM11</t>
  </si>
  <si>
    <t>FAM12a</t>
  </si>
  <si>
    <t>FAM12b</t>
  </si>
  <si>
    <t>10:92632639-92632658</t>
  </si>
  <si>
    <t>5:177210082-177210101</t>
  </si>
  <si>
    <t>FAM13</t>
  </si>
  <si>
    <t>10:75028987-75029080</t>
  </si>
  <si>
    <t>8:60823974-60824061</t>
  </si>
  <si>
    <t>12:49185038-49185134</t>
  </si>
  <si>
    <t>8:60860969-60861066</t>
  </si>
  <si>
    <t>12:49185013-49185037</t>
  </si>
  <si>
    <t>5:177210275-177210294</t>
  </si>
  <si>
    <t>FAM15</t>
  </si>
  <si>
    <t>FAM16</t>
  </si>
  <si>
    <t>FAM17</t>
  </si>
  <si>
    <t>FAM18</t>
  </si>
  <si>
    <t>FAM19</t>
  </si>
  <si>
    <t>FAM20</t>
  </si>
  <si>
    <t>FAM66</t>
  </si>
  <si>
    <t>FAM67</t>
  </si>
  <si>
    <t>FAM65</t>
  </si>
  <si>
    <t>FAM64</t>
  </si>
  <si>
    <t>FAM62</t>
  </si>
  <si>
    <t>FAM61</t>
  </si>
  <si>
    <t>FAM60</t>
  </si>
  <si>
    <t>FAM59</t>
  </si>
  <si>
    <t>FAM58</t>
  </si>
  <si>
    <t>FAM57</t>
  </si>
  <si>
    <t>FAM56</t>
  </si>
  <si>
    <t>FAM55</t>
  </si>
  <si>
    <t>FAM54</t>
  </si>
  <si>
    <t>FAM53</t>
  </si>
  <si>
    <t>FAM51</t>
  </si>
  <si>
    <t>FAM50</t>
  </si>
  <si>
    <t>FAM49</t>
  </si>
  <si>
    <t>FAM48</t>
  </si>
  <si>
    <t>FAM47</t>
  </si>
  <si>
    <t>FAM46</t>
  </si>
  <si>
    <t>FAM45</t>
  </si>
  <si>
    <t>FAM33</t>
  </si>
  <si>
    <t>FAM34</t>
  </si>
  <si>
    <t>FAM35</t>
  </si>
  <si>
    <t>FAM36</t>
  </si>
  <si>
    <t>FAM38</t>
  </si>
  <si>
    <t>FAM39</t>
  </si>
  <si>
    <t>FAM41</t>
  </si>
  <si>
    <t>FAM42</t>
  </si>
  <si>
    <t>FAM43</t>
  </si>
  <si>
    <t>FAM44</t>
  </si>
  <si>
    <t>FAM21</t>
  </si>
  <si>
    <t>FAM22</t>
  </si>
  <si>
    <t>FAM24</t>
  </si>
  <si>
    <t>FAM25</t>
  </si>
  <si>
    <t>FAM26</t>
  </si>
  <si>
    <t>FAM27</t>
  </si>
  <si>
    <t>FAM28</t>
  </si>
  <si>
    <t>FAM30</t>
  </si>
  <si>
    <t>FAM31</t>
  </si>
  <si>
    <t>FAM32</t>
  </si>
  <si>
    <t>NC_000002.12:g.166,037,862C&gt;T</t>
  </si>
  <si>
    <t>NC_000008.11:g.23,007,627G&gt;A</t>
  </si>
  <si>
    <t>NC_000012.12:g.52,516,655A&gt;G</t>
  </si>
  <si>
    <t>NC_000006.12:g.33,437,774_33,437,780del</t>
  </si>
  <si>
    <t>NC_000020.11:g.63,407,094_63,407,101del</t>
  </si>
  <si>
    <t>NC_000003.12:g.58,078,789C&gt;G</t>
  </si>
  <si>
    <t>NC_000019.10:g.41,869,154_41,869,155del</t>
  </si>
  <si>
    <t>NC_000010.11:g.110,602,966C&gt;G</t>
  </si>
  <si>
    <t>NC_000022.11:g.23,825,396C&gt;T</t>
  </si>
  <si>
    <t>NC_000007.14:g.140,801,536C&gt;G</t>
  </si>
  <si>
    <t>NC_000011.10:g.61,774,154G&gt;A</t>
  </si>
  <si>
    <t>NC_000009.12:g.132,912,382A&gt;C</t>
  </si>
  <si>
    <t>p.(Val99Glyfs*54)</t>
  </si>
  <si>
    <t xml:space="preserve">NM_001114175.3:c.875C&gt;A </t>
  </si>
  <si>
    <t>3:12604168-12604189</t>
  </si>
  <si>
    <t>9:106927709-106927864</t>
  </si>
  <si>
    <t>20:51791492-51791571</t>
  </si>
  <si>
    <t>4:1212998-1213117</t>
  </si>
  <si>
    <t>2:108751963-108752078</t>
  </si>
  <si>
    <t>9:127680220-127680280</t>
  </si>
  <si>
    <t>17:50188518-50188649</t>
  </si>
  <si>
    <t>2:166037842-166037944</t>
  </si>
  <si>
    <t>9:126693165-126693266</t>
  </si>
  <si>
    <t>22:23825354-23825512</t>
  </si>
  <si>
    <t>10:110602910-110602992</t>
  </si>
  <si>
    <t>1:27548816-27549081</t>
  </si>
  <si>
    <t>20:63407015-63407198</t>
  </si>
  <si>
    <t>12:52516586-52516690</t>
  </si>
  <si>
    <t>3:189890700-189890826</t>
  </si>
  <si>
    <t>6:33437678-33437827</t>
  </si>
  <si>
    <t>2:47161652-47161815</t>
  </si>
  <si>
    <t>11:118473639-118473866</t>
  </si>
  <si>
    <t>X:154030921-154031048</t>
  </si>
  <si>
    <t>5:140114539-140114693</t>
  </si>
  <si>
    <t>8:23007580-23007710</t>
  </si>
  <si>
    <t>16:2086223-2086292</t>
  </si>
  <si>
    <t>Paternal mixed mosaicism: VAF sperm 8%; other tissues 0.6%-4.3%</t>
  </si>
  <si>
    <t>Gene name</t>
  </si>
  <si>
    <t>NA</t>
  </si>
  <si>
    <t>Region 1 - location of forward primer</t>
  </si>
  <si>
    <t>Region 1 - location of reverse primer</t>
  </si>
  <si>
    <t>Region 1 - target region w/o primers</t>
  </si>
  <si>
    <t>Region 1 - size of amplicon w/o primers</t>
  </si>
  <si>
    <t>Region 2 - location of forward primer</t>
  </si>
  <si>
    <t>Region 2 - location of reverse primer</t>
  </si>
  <si>
    <t>Region 2 - target region w/o primers</t>
  </si>
  <si>
    <t>Region 2 - size of amplicon w/o primers</t>
  </si>
  <si>
    <t>Total genomic region w/o primers</t>
  </si>
  <si>
    <t>Size of total genomic region w/o primers</t>
  </si>
  <si>
    <t>paternal</t>
  </si>
  <si>
    <t>maternal</t>
  </si>
  <si>
    <r>
      <t xml:space="preserve">Location of </t>
    </r>
    <r>
      <rPr>
        <i/>
        <sz val="11"/>
        <rFont val="Calibri"/>
        <family val="2"/>
        <scheme val="minor"/>
      </rPr>
      <t>de novo</t>
    </r>
    <r>
      <rPr>
        <sz val="11"/>
        <rFont val="Calibri"/>
        <family val="2"/>
        <scheme val="minor"/>
      </rPr>
      <t xml:space="preserve"> mutation (GRCh38.p12)</t>
    </r>
  </si>
  <si>
    <t>REF base</t>
  </si>
  <si>
    <t>ALT base</t>
  </si>
  <si>
    <t>Sample type (see notes)</t>
  </si>
  <si>
    <t>Replicate 1</t>
  </si>
  <si>
    <t>Replicate 2</t>
  </si>
  <si>
    <t>Replicate 3</t>
  </si>
  <si>
    <t>Total REF count</t>
  </si>
  <si>
    <t>Total ALT count</t>
  </si>
  <si>
    <t>Total Sequencing Depth</t>
  </si>
  <si>
    <t>VAF (from total of 3 replicates)</t>
  </si>
  <si>
    <t>95%CI_LO</t>
  </si>
  <si>
    <t>95%CI_UP</t>
  </si>
  <si>
    <t>Corrected VAF</t>
  </si>
  <si>
    <t>95%CI_LO of corrected VAF</t>
  </si>
  <si>
    <t>95%CI_UP of corrected VAF</t>
  </si>
  <si>
    <t>DNM category (see notes)</t>
  </si>
  <si>
    <t>REF count</t>
  </si>
  <si>
    <t>ALT count</t>
  </si>
  <si>
    <t>Depth</t>
  </si>
  <si>
    <t>VAF</t>
  </si>
  <si>
    <t>10:92632551</t>
  </si>
  <si>
    <t>C1</t>
  </si>
  <si>
    <t>C2</t>
  </si>
  <si>
    <t>C7</t>
  </si>
  <si>
    <t>F1</t>
  </si>
  <si>
    <t>F2</t>
  </si>
  <si>
    <t>F3</t>
  </si>
  <si>
    <t>F4</t>
  </si>
  <si>
    <t>F5</t>
  </si>
  <si>
    <t>F6</t>
  </si>
  <si>
    <t>M1</t>
  </si>
  <si>
    <t>M2</t>
  </si>
  <si>
    <t>M3</t>
  </si>
  <si>
    <t>M4</t>
  </si>
  <si>
    <t>M5</t>
  </si>
  <si>
    <t>Control1</t>
  </si>
  <si>
    <t>Control2</t>
  </si>
  <si>
    <t>Control3</t>
  </si>
  <si>
    <t>1:155904496</t>
  </si>
  <si>
    <t>10:75022007</t>
  </si>
  <si>
    <t>delG</t>
  </si>
  <si>
    <t>16:2086242</t>
  </si>
  <si>
    <t>8:60861022</t>
  </si>
  <si>
    <t>12:49185098</t>
  </si>
  <si>
    <t>T</t>
  </si>
  <si>
    <t>7:94417833</t>
  </si>
  <si>
    <t>8:60824021</t>
  </si>
  <si>
    <t>10:75029028</t>
  </si>
  <si>
    <t>3:12604200</t>
  </si>
  <si>
    <t>5:177210200_177210201</t>
  </si>
  <si>
    <t>AA</t>
  </si>
  <si>
    <t>delAA</t>
  </si>
  <si>
    <t>FAM12a (GRM1)</t>
  </si>
  <si>
    <t>6:146434372</t>
  </si>
  <si>
    <t>dupC</t>
  </si>
  <si>
    <t>FAM12b (MECP2)</t>
  </si>
  <si>
    <t>X:154030621_154030664</t>
  </si>
  <si>
    <t xml:space="preserve">del </t>
  </si>
  <si>
    <t>8:23007627</t>
  </si>
  <si>
    <t>3:12604194</t>
  </si>
  <si>
    <t>16:2088585</t>
  </si>
  <si>
    <t>dupT</t>
  </si>
  <si>
    <t>12:112477651</t>
  </si>
  <si>
    <t>8:60821831</t>
  </si>
  <si>
    <t>10:110964362</t>
  </si>
  <si>
    <t>17:59681719</t>
  </si>
  <si>
    <t>17:44880581</t>
  </si>
  <si>
    <t>dupA</t>
  </si>
  <si>
    <t>7:140801502</t>
  </si>
  <si>
    <t>X:64192230</t>
  </si>
  <si>
    <t>5:140114651</t>
  </si>
  <si>
    <t>X:10459657_10459660</t>
  </si>
  <si>
    <t>AACT</t>
  </si>
  <si>
    <t>dupAACT</t>
  </si>
  <si>
    <t>X:154031022</t>
  </si>
  <si>
    <t>delC</t>
  </si>
  <si>
    <t>11:118473689</t>
  </si>
  <si>
    <t>2:47161756</t>
  </si>
  <si>
    <t>6:33437770_33437776</t>
  </si>
  <si>
    <t>TGTATGC</t>
  </si>
  <si>
    <t>delTGTATGC</t>
  </si>
  <si>
    <t>3:189890806</t>
  </si>
  <si>
    <t>12:52516655</t>
  </si>
  <si>
    <t>20:63407094_63407101</t>
  </si>
  <si>
    <t>GTGGCTCT</t>
  </si>
  <si>
    <t>delGTGGCTCT</t>
  </si>
  <si>
    <t>2:199349042</t>
  </si>
  <si>
    <t>3:58078789</t>
  </si>
  <si>
    <t>1:27548981</t>
  </si>
  <si>
    <t xml:space="preserve">G </t>
  </si>
  <si>
    <t>2:199348709</t>
  </si>
  <si>
    <t>18:44951942</t>
  </si>
  <si>
    <t>RSP19</t>
  </si>
  <si>
    <t>19:41869154_41869155</t>
  </si>
  <si>
    <t>TG</t>
  </si>
  <si>
    <t>delTG</t>
  </si>
  <si>
    <t>8:60741901</t>
  </si>
  <si>
    <t>12:47975568</t>
  </si>
  <si>
    <t>S</t>
  </si>
  <si>
    <t>14:102002949</t>
  </si>
  <si>
    <t>10:110602966</t>
  </si>
  <si>
    <t>22:23825396</t>
  </si>
  <si>
    <t>7:140801536</t>
  </si>
  <si>
    <t xml:space="preserve">11:61774154 </t>
  </si>
  <si>
    <t>9:126693213</t>
  </si>
  <si>
    <t>2:166037862</t>
  </si>
  <si>
    <t>17:50188538</t>
  </si>
  <si>
    <t>15:23645482-23645516</t>
  </si>
  <si>
    <t>GCAGCA[23bp]GGCCCT</t>
  </si>
  <si>
    <t>Dup</t>
  </si>
  <si>
    <t>9:127680243</t>
  </si>
  <si>
    <t>2:108751993</t>
  </si>
  <si>
    <t>4:1213028</t>
  </si>
  <si>
    <t>12:13615140</t>
  </si>
  <si>
    <t>20:51791518</t>
  </si>
  <si>
    <t>9:106927744</t>
  </si>
  <si>
    <t>delT</t>
  </si>
  <si>
    <t>7:94420409</t>
  </si>
  <si>
    <t>9:132912382</t>
  </si>
  <si>
    <t>17:46171228</t>
  </si>
  <si>
    <t>X:134413497</t>
  </si>
  <si>
    <t>12:21818238</t>
  </si>
  <si>
    <t>4:46262110</t>
  </si>
  <si>
    <t>Column name</t>
  </si>
  <si>
    <t>Description</t>
  </si>
  <si>
    <t>Number of reads supporting the reference allele at the given genomic location</t>
  </si>
  <si>
    <t>Number of reads supporting the mutant allele at the given genomic location</t>
  </si>
  <si>
    <t>Total number of reads at the given genomic location</t>
  </si>
  <si>
    <t>Variant Allele Frequency</t>
  </si>
  <si>
    <t>95% CI_LO</t>
  </si>
  <si>
    <t>95% Binomial Confidence Interval - Lower bound (of binomial distribution)</t>
  </si>
  <si>
    <t>95% CI_UP</t>
  </si>
  <si>
    <t>95% Binomial Confidence Interval - Upper bound (of binomial distribution)</t>
  </si>
  <si>
    <t>Variant Allele Frequency correction, taking into account the background ALT reads in the unrelated control samples (see Methods; code available at github.com/sjbush/pregcare)</t>
  </si>
  <si>
    <t xml:space="preserve">NA </t>
  </si>
  <si>
    <t xml:space="preserve">Sample type </t>
  </si>
  <si>
    <t>proband (child) - left buccal swab</t>
  </si>
  <si>
    <t>proband (child) - right buccal swab</t>
  </si>
  <si>
    <t>proband (child) gDNA from original testing - usually blood, but sometimes sourced from a chorionic villus biopsy or amniocentesis</t>
  </si>
  <si>
    <t>father - left buccal swab</t>
  </si>
  <si>
    <t>father - right buccal swab</t>
  </si>
  <si>
    <t>father - blood</t>
  </si>
  <si>
    <t>father - saliva</t>
  </si>
  <si>
    <t>father - urine</t>
  </si>
  <si>
    <t>father - sperm</t>
  </si>
  <si>
    <t>mother - left buccal swab</t>
  </si>
  <si>
    <t>mother - right buccal swab</t>
  </si>
  <si>
    <t>mother - blood</t>
  </si>
  <si>
    <t>mother - saliva</t>
  </si>
  <si>
    <t>mother - urine</t>
  </si>
  <si>
    <t>unrelated control - blood 1</t>
  </si>
  <si>
    <t>unrelated control - blood 2</t>
  </si>
  <si>
    <t>unrelated control - blood 3</t>
  </si>
  <si>
    <t>DNM category</t>
  </si>
  <si>
    <t>paternal one-off DNM</t>
  </si>
  <si>
    <t>paternal confined gonadal mosaicism</t>
  </si>
  <si>
    <t>paternal mixed mosaicism</t>
  </si>
  <si>
    <t>D</t>
  </si>
  <si>
    <t>maternal one-off DNM</t>
  </si>
  <si>
    <t>E</t>
  </si>
  <si>
    <t>maternal confined gonadal mosaicism</t>
  </si>
  <si>
    <t>maternal mixed mosaicism</t>
  </si>
  <si>
    <t>post-zygotic mosaicism in the proband</t>
  </si>
  <si>
    <t>Length of region sequenced (bp)</t>
  </si>
  <si>
    <t>Reference allele (for DNM)</t>
  </si>
  <si>
    <t>Variant (ALT) allele (for DNM)</t>
  </si>
  <si>
    <t>Method of phasing (order of priority: medaka, pileup, manual), else 'unresolved'</t>
  </si>
  <si>
    <r>
      <t xml:space="preserve">Read counts for DNM SNV </t>
    </r>
    <r>
      <rPr>
        <b/>
        <u/>
        <sz val="11"/>
        <color theme="1"/>
        <rFont val="Calibri"/>
        <family val="2"/>
        <scheme val="minor"/>
      </rPr>
      <t>or</t>
    </r>
    <r>
      <rPr>
        <sz val="12"/>
        <color theme="1"/>
        <rFont val="Calibri"/>
        <family val="2"/>
        <scheme val="minor"/>
      </rPr>
      <t xml:space="preserve"> number of reads </t>
    </r>
    <r>
      <rPr>
        <b/>
        <u/>
        <sz val="11"/>
        <color theme="1"/>
        <rFont val="Calibri"/>
        <family val="2"/>
        <scheme val="minor"/>
      </rPr>
      <t>precisely</t>
    </r>
    <r>
      <rPr>
        <sz val="12"/>
        <color theme="1"/>
        <rFont val="Calibri"/>
        <family val="2"/>
        <scheme val="minor"/>
      </rPr>
      <t xml:space="preserve"> supporting DNM indel (for SNVs, counts are given as A|C|G|T), obtained from pileup</t>
    </r>
  </si>
  <si>
    <t>Total depth of coverage for DNM</t>
  </si>
  <si>
    <t>dbSNP ID (for DNM)</t>
  </si>
  <si>
    <t>How many SNPs are in the same phase set as the DNM, not including the DNM itself?</t>
  </si>
  <si>
    <t>SNPs in the proband's phase set, not including the DNM (listed in order of distance from DNM and reported as dbSNP IDs if available, else 'chr:pos')</t>
  </si>
  <si>
    <t>How many informative SNPs (= different between parents) are in the same phase set, not including the DNM?</t>
  </si>
  <si>
    <t>Informative SNPs (= different between parents) in the proband's phase set, not including the DNM (listed in order of distance from DNM and reported as dbSNP IDs if available, else 'chr:pos')</t>
  </si>
  <si>
    <t>Total depth of coverage for informative SNPs in the proband's phase set, listed in the order previously stated</t>
  </si>
  <si>
    <t>Bases at informative SNP positions that phase with the DNM (in the proband, listed in the order previously stated)</t>
  </si>
  <si>
    <t>Maternal genotypes at informative SNPs, listed in order previously stated</t>
  </si>
  <si>
    <t>Paternal genotypes at informative SNPs, listed in order previously stated</t>
  </si>
  <si>
    <t>Proband genotypes at informative SNPs, listed in order previously stated</t>
  </si>
  <si>
    <t>Phasing (resolved using data in previous columns, except where 'method of phasing' is 'manual')</t>
  </si>
  <si>
    <t>Min. distance of an informative SNP from DNM (bp)</t>
  </si>
  <si>
    <t>Max. distance of an informative SNP from DNM (bp)</t>
  </si>
  <si>
    <t>Notes</t>
  </si>
  <si>
    <t>SNV</t>
  </si>
  <si>
    <t>manual</t>
  </si>
  <si>
    <t>DNM called in the child but no in-phase SNPs identified</t>
  </si>
  <si>
    <t>2104|2384|6|29</t>
  </si>
  <si>
    <t>rs869025194</t>
  </si>
  <si>
    <t>.</t>
  </si>
  <si>
    <t>Indel</t>
  </si>
  <si>
    <t>CG</t>
  </si>
  <si>
    <t>DNM not called in the child</t>
  </si>
  <si>
    <t>medaka</t>
  </si>
  <si>
    <t>204|2|299|0</t>
  </si>
  <si>
    <t>rs45478894</t>
  </si>
  <si>
    <t>rs77735328</t>
  </si>
  <si>
    <t>TT</t>
  </si>
  <si>
    <t>TA</t>
  </si>
  <si>
    <t>pileup</t>
  </si>
  <si>
    <t>1382|0|1154|1</t>
  </si>
  <si>
    <t>rs7844586</t>
  </si>
  <si>
    <t>CC</t>
  </si>
  <si>
    <t>TC</t>
  </si>
  <si>
    <t>0|979|0|299</t>
  </si>
  <si>
    <t>rs7953169</t>
  </si>
  <si>
    <t>GG</t>
  </si>
  <si>
    <t>GA</t>
  </si>
  <si>
    <t>12|27|2986|2253</t>
  </si>
  <si>
    <t>rs143085811</t>
  </si>
  <si>
    <t>DNM called in the child and in-phase SNPs identified, but none are informative</t>
  </si>
  <si>
    <t>0|294|274|3</t>
  </si>
  <si>
    <t>rs6997222</t>
  </si>
  <si>
    <t>AG</t>
  </si>
  <si>
    <t>CTCT</t>
  </si>
  <si>
    <t>CT</t>
  </si>
  <si>
    <t>rs199470477</t>
  </si>
  <si>
    <t>rs148242818</t>
  </si>
  <si>
    <t>AT</t>
  </si>
  <si>
    <t>227|1|285|0</t>
  </si>
  <si>
    <t>rs80338796</t>
  </si>
  <si>
    <t>rs186169149</t>
  </si>
  <si>
    <t>CAA</t>
  </si>
  <si>
    <t>GGGGGCTGGTGGGGTCCTCGGAGCTCTCGGGCTCAGGTGGAGGT</t>
  </si>
  <si>
    <t>393|1|360|0</t>
  </si>
  <si>
    <t>rs1554504663</t>
  </si>
  <si>
    <t>rs73672962, rs2241259, rs2466183, rs6991751, rs6557607, rs75943787, rs2241261</t>
  </si>
  <si>
    <t>1234, 1223, 1173, 1178, 1245, 1251, 1298</t>
  </si>
  <si>
    <t>G, G, G, A, A, C, C</t>
  </si>
  <si>
    <t>CG, CG, GT, GA, GA, CC, CC</t>
  </si>
  <si>
    <t>CC, CC, TT, GG, GG, CT, TT</t>
  </si>
  <si>
    <t>CG, CG, GT, GA, GA, CT, CT</t>
  </si>
  <si>
    <t>1|788|1004|5</t>
  </si>
  <si>
    <t>rs397516827</t>
  </si>
  <si>
    <t>rs1963609, rs2055311, rs2246390, rs4684864</t>
  </si>
  <si>
    <t>rs1963609</t>
  </si>
  <si>
    <t>TTG</t>
  </si>
  <si>
    <t>rs56201105</t>
  </si>
  <si>
    <t>0|350|0|448</t>
  </si>
  <si>
    <t>rs121918463</t>
  </si>
  <si>
    <t>rs11066320</t>
  </si>
  <si>
    <t>9|1|341|232</t>
  </si>
  <si>
    <t>250|1|158|0</t>
  </si>
  <si>
    <t>rs267607048</t>
  </si>
  <si>
    <t>rs7901832, rs12762659, rs11195389, rs72819752, rs10885068, rs4597005, rs4335469, rs56302131</t>
  </si>
  <si>
    <t>384, 157, 387, 386, 387, 388, 388, 392</t>
  </si>
  <si>
    <t>C, A, G, G, A, T, T, T</t>
  </si>
  <si>
    <t>TC, GG, GC, GT, GA, CT, CT, TC</t>
  </si>
  <si>
    <t>CC, GA, GG, GG, AA, TT, TT, TT</t>
  </si>
  <si>
    <t>TC, GA, GC, GT, GA, CT, CT, TC</t>
  </si>
  <si>
    <t>6|288|6|462</t>
  </si>
  <si>
    <t>rs72839092</t>
  </si>
  <si>
    <t>1|80|1|152</t>
  </si>
  <si>
    <t>rs180177035</t>
  </si>
  <si>
    <t>1033|11|727|4</t>
  </si>
  <si>
    <t>rs137852216</t>
  </si>
  <si>
    <t>rs55766931</t>
  </si>
  <si>
    <t>9|24|3274|3532</t>
  </si>
  <si>
    <t>rs115129982</t>
  </si>
  <si>
    <t>GC</t>
  </si>
  <si>
    <t>rs2734647</t>
  </si>
  <si>
    <t>3|461|0|392</t>
  </si>
  <si>
    <t>724|778|3|1</t>
  </si>
  <si>
    <t>rs187405330, rs987854786, rs34990437, rs931211314, 2:47149930</t>
  </si>
  <si>
    <t>693, 1027, 693, 699, 1031</t>
  </si>
  <si>
    <t>C, C, G, A, A</t>
  </si>
  <si>
    <t>TT, AA, AA, TT, CC</t>
  </si>
  <si>
    <t>TC, AC, GG, TA, CA</t>
  </si>
  <si>
    <t>TC, AC, GA, TA, CA</t>
  </si>
  <si>
    <t>CATGCTG</t>
  </si>
  <si>
    <t>rs453590</t>
  </si>
  <si>
    <t>3|6|566|451</t>
  </si>
  <si>
    <t>rs6790068, rs1554132, rs12107036, rs7613791, rs7633861, rs1971390, rs2889923, 3:189878816, 3:189878797</t>
  </si>
  <si>
    <t>rs6790068, rs1554132, rs12107036, rs7613791, rs7633861, rs1971390, rs2889923</t>
  </si>
  <si>
    <t>1005, 993, 993, 1001, 1027, 1027, 1029</t>
  </si>
  <si>
    <t>G, C, A, C, G, C, T</t>
  </si>
  <si>
    <t>AG, GC, GG, TC, AA, CA, CC</t>
  </si>
  <si>
    <t>GG, CC, AG, CC, AG, CC, TC</t>
  </si>
  <si>
    <t>AG, GC, AG, TC, AG, CA, TC</t>
  </si>
  <si>
    <t>GGTGGCTC</t>
  </si>
  <si>
    <t>rs1801471</t>
  </si>
  <si>
    <t>rs748616466</t>
  </si>
  <si>
    <t>DNM called in the child and in-phase SNPs identified, but none meet QC requirements</t>
  </si>
  <si>
    <t>0|143|103|0</t>
  </si>
  <si>
    <t>rs549350178</t>
  </si>
  <si>
    <t>manual + allele-specific PCR</t>
  </si>
  <si>
    <t>2507|0|3238|2</t>
  </si>
  <si>
    <t>rs1057521083</t>
  </si>
  <si>
    <t>rs10153805, rs7597624, rs1838859, rs574109039, rs10177011, rs7557738, rs7574192, rs372548085, rs12614117, rs13392193</t>
  </si>
  <si>
    <t>rs10153805, rs7597624, rs1838859, rs10177011, rs7557738, rs7574192, rs372548085, rs12614117, rs13392193</t>
  </si>
  <si>
    <t>2735, 2717, 4096, 2714, 4040, 2712, 2711, 2713, 2720</t>
  </si>
  <si>
    <t>G, T, C, T, T, T, T, G, G</t>
  </si>
  <si>
    <t>AA, CC, TT, CC, CC, CC, CC, AA, AA</t>
  </si>
  <si>
    <t>AG, TT, CC, CT, TT, CT, CT, AG, AG</t>
  </si>
  <si>
    <t>AG, TC, CT, CT, CT, CT, CT, AG, AG</t>
  </si>
  <si>
    <t>603|0|737|0</t>
  </si>
  <si>
    <t>rs267607042</t>
  </si>
  <si>
    <t>rs10853528, rs4890493, rs4890492, rs11082413, rs57039145, rs41468146, rs622284, rs584432, rs623577, rs681240, rs681202</t>
  </si>
  <si>
    <t>rs4890493, rs11082413, rs622284, rs623577, rs681202</t>
  </si>
  <si>
    <t>271, 271, 276, 281, 281</t>
  </si>
  <si>
    <t>G, A, C, G, A</t>
  </si>
  <si>
    <t>AG, GA, CT, GC, AT</t>
  </si>
  <si>
    <t>GG, AA, CC, GG, AA</t>
  </si>
  <si>
    <t>0|59|2|73</t>
  </si>
  <si>
    <t>rs794727293</t>
  </si>
  <si>
    <t>rs17292465, rs116913993</t>
  </si>
  <si>
    <t>rs17292465</t>
  </si>
  <si>
    <t>1|717|681|2</t>
  </si>
  <si>
    <t>rs1555164786</t>
  </si>
  <si>
    <t>rs1635560</t>
  </si>
  <si>
    <t>2|169|4|219</t>
  </si>
  <si>
    <t>rs1037592839, rs17540832</t>
  </si>
  <si>
    <t>rs17540832</t>
  </si>
  <si>
    <t>CA</t>
  </si>
  <si>
    <t>1|101|98|0</t>
  </si>
  <si>
    <t>rs59832745, rs57531779</t>
  </si>
  <si>
    <t>254, 252</t>
  </si>
  <si>
    <t>A, C</t>
  </si>
  <si>
    <t>GG, TT</t>
  </si>
  <si>
    <t>AA, TC</t>
  </si>
  <si>
    <t>AG, TC</t>
  </si>
  <si>
    <t>0|103|0|55</t>
  </si>
  <si>
    <t>0|68|79|0</t>
  </si>
  <si>
    <t>rs180177034</t>
  </si>
  <si>
    <t>7:140801640, rs58861259, rs28615534, rs146486777, rs58554741, rs58233801</t>
  </si>
  <si>
    <t>rs58861259, rs146486777, rs58554741, rs58233801</t>
  </si>
  <si>
    <t>146, 150, 152, 153</t>
  </si>
  <si>
    <t>C, G, C, C</t>
  </si>
  <si>
    <t>CT, AA, CT, CT</t>
  </si>
  <si>
    <t>CC, AG, CC, CC</t>
  </si>
  <si>
    <t>CT, AG, CT, CT</t>
  </si>
  <si>
    <t>1|204|1|228</t>
  </si>
  <si>
    <t>rs121918786</t>
  </si>
  <si>
    <t>rs2020318, rs6719077, rs6732655, rs10185007, rs6732789, rs4667863, rs6719462, rs6761757, rs6719899, rs7601520, rs1019724, rs1019723, rs2298771, rs2126152, rs490317, rs6432859, rs114707732, rs1019722, rs1962843, rs1962842, rs1531380, rs1531379, rs1531378, rs6432860, rs13418651, rs6731591, rs17792698, rs7583749, rs7571204, rs6432858, rs10167228, rs7606888, rs7606573, rs7574618, rs5006656, rs4667862, rs4667861, rs6753355, rs1549588, rs2114760, rs7598539, rs1841547, rs2390322, rs992894, rs2390321, rs10930195, rs10194956, rs7595154, rs1834839, rs1834840, rs6432861, rs13383881, rs7580482, rs13383628, rs13421166, rs991716</t>
  </si>
  <si>
    <t>rs2020318, rs6732655, rs10185007, rs6732789, rs4667863, rs6719462, rs6761757, rs6719899, rs7601520, rs1019724, rs1019723, rs2298771, rs2126152, rs490317, rs6432859</t>
  </si>
  <si>
    <t>155, 371, 150, 371, 150, 370, 370, 370, 149, 369, 369, 148, 369, 368, 368</t>
  </si>
  <si>
    <t>T, A, G, A, T, T, C, T, G, T, A, C, T, T, T</t>
  </si>
  <si>
    <t>CC, TT, AA, CC, GG, CC, TT, CC, AA, CC, GG, TT, GG, CC, GG</t>
  </si>
  <si>
    <t>TC, AT, GA, AC, TG, TC, CT, TC, GA, TC, AA, CT, TG, CT, TG</t>
  </si>
  <si>
    <t>TC, AT, GA, AC, TG, TC, CT, TC, GA, TC, AG, CT, TG, CT, TG</t>
  </si>
  <si>
    <t>0|1002|0|741</t>
  </si>
  <si>
    <t>rs2249492</t>
  </si>
  <si>
    <t>199|0|346|1</t>
  </si>
  <si>
    <t>rs79735301, rs17849184, rs12554049, rs150224446, rs117554200, rs3780658, rs4836574, rs60489574, rs4837175, rs57559410, rs73601671, rs116935017, rs147343120, rs76782343, rs7021441, rs76431389, rs3780660, rs146892466, rs79076703, rs17849183, rs118104753, rs1043433, rs2241168, rs2241167</t>
  </si>
  <si>
    <t>rs79735301, rs17849184, rs12554049, rs150224446, rs117554200, rs3780658, rs4836574, rs60489574, rs4837175, rs57559410, rs73601671, rs116935017, rs147343120, rs76782343, rs7021441, rs76431389, rs3780660, rs146892466, rs17849183, rs118104753, rs1043433, rs2241168, rs2241167</t>
  </si>
  <si>
    <t>247, 247, 437, 245, 427, 423, 233, 233, 227, 224, 420, 220, 416, 207, 206, 206, 382, 380, 211, 386, 392, 222, 221</t>
  </si>
  <si>
    <t>T, G, C, T, T, G, G, G, A, C, C, G, C, G, T, C, A, G, T, A, C, A, A</t>
  </si>
  <si>
    <t>GG, CC, TT, GG, CC, AA, AA, AA, CC, TT, TT, AA, TT, CC, CC, TT, GG, AA, CC, TT, TT, TT, GG</t>
  </si>
  <si>
    <t>GT, CG, CC, GT, CT, AG, AG, AG, CA, TC, TC, AG, TC, CG, CT, TC, GA, AG, CT, TA, TC, TA, AA</t>
  </si>
  <si>
    <t>GT, CG, CT, GT, CT, AG, AG, AG, CA, TC, TC, AG, TC, CG, CT, TC, GA, AG, CT, TA, TC, TA, AG</t>
  </si>
  <si>
    <t>1|228|2|323</t>
  </si>
  <si>
    <t>rs121434502</t>
  </si>
  <si>
    <t>rs866114, rs144029181, rs826522, rs2433792, rs826521, rs1724198, rs1724197, rs866115, rs826557, rs3108313, rs10432620, rs826558, rs826559, rs826561, rs826549, rs71421346, rs826547, rs826562, rs826563, rs2059725, rs826564, rs826546, rs826545, rs12473546, rs826565, rs4012071</t>
  </si>
  <si>
    <t>455, 370, 451, 367, 432, 361, 363, 357, 354, 413, 412, 352, 352, 352, 332, 335, 337, 356, 352, 354, 354, 360, 362, 362, 360, 362</t>
  </si>
  <si>
    <t>A, G, A, A, T, A, G, G, C, A, G, C, A, C, G, A, T, C, T, G, A, T, T, G, C, T</t>
  </si>
  <si>
    <t>TA, AG, GA, GA, GT, TA, CG, AG, GC, TA, GG, TC, GA, TC, AG, GA, AT, TC, CT, GA, CA, GT, GT, GG, TC, AT</t>
  </si>
  <si>
    <t>TT, AA, GG, GG, GG, TT, CC, AA, GG, TT, TT, TT, GG, TT, AA, GG, AA, TT, CC, AA, CC, GG, GG, CC, TT, AA</t>
  </si>
  <si>
    <t>TA, AG, GA, GA, GT, TA, CG, AG, GC, TA, GT, TC, GA, TC, AG, GA, AT, TC, CT, GA, CA, GT, GT, GC, TC, AT</t>
  </si>
  <si>
    <t>297|0|311|1</t>
  </si>
  <si>
    <t>rs869320802</t>
  </si>
  <si>
    <t>rs567855962</t>
  </si>
  <si>
    <t>487|1|488|11</t>
  </si>
  <si>
    <t>rs72658168</t>
  </si>
  <si>
    <t>rs10487255, rs42527, rs42530, rs42531, rs7781954, rs2521205, rs10487254, rs13239495, rs13240759, rs2301643, rs412777, rs42523, rs42521, rs34026686</t>
  </si>
  <si>
    <t>1479, 1458, 121, 121, 1437, 1431, 1422, 1408, 127, 1390, 1391, 1404, 1407, 1413</t>
  </si>
  <si>
    <t>G, T, G, A, C, G, C, T, T, G, C, C, C, G</t>
  </si>
  <si>
    <t>GG, CT, AG, GA, CC, GT, CC, TT, TT, GG, AC, TC, GC, GG</t>
  </si>
  <si>
    <t>AA, CC, AA, GG, TT, TT, AA, CC, CC, AA, AA, TT, GG, AA</t>
  </si>
  <si>
    <t>GA, CT, AG, GA, CT, GT, CA, TC, TC, GA, AC, TC, GC, GA</t>
  </si>
  <si>
    <t>2661|2942|12|18</t>
  </si>
  <si>
    <t>rs2106346</t>
  </si>
  <si>
    <t>AC</t>
  </si>
  <si>
    <t>GT</t>
  </si>
  <si>
    <t>rs9911018</t>
  </si>
  <si>
    <t>TTA</t>
  </si>
  <si>
    <t>3263|13|3177|7</t>
  </si>
  <si>
    <t>rs7309274, rs2638441, rs2726120, rs35341864, rs829074, rs56178300, rs2161062, rs1873638</t>
  </si>
  <si>
    <t>2971, 5057, 3009, 4961, 3045, 3049, 3075, 3175</t>
  </si>
  <si>
    <t>C, T, C, G, C, T, G, G</t>
  </si>
  <si>
    <t>TT, CC, GG, GA, TT, GG, AA, AA</t>
  </si>
  <si>
    <t>TC, CT, GC, GG, CC, TT, GG, GG</t>
  </si>
  <si>
    <t>TC, CT, GC, GA, TC, GT, AG, AG</t>
  </si>
  <si>
    <t>4|14|1938|1374</t>
  </si>
  <si>
    <t>rs1577800481</t>
  </si>
  <si>
    <t>rs10938435, rs526805, rs548583, rs554112, rs532780, rs505474, rs507788, rs531926, rs534459, rs693547, rs3113346, rs481311</t>
  </si>
  <si>
    <t>Total</t>
  </si>
  <si>
    <t>SNVs</t>
  </si>
  <si>
    <t>Indels</t>
  </si>
  <si>
    <t>No. of SNVs</t>
  </si>
  <si>
    <t>No. DNMs phased by Medaka</t>
  </si>
  <si>
    <t>No. of indels</t>
  </si>
  <si>
    <t>No. DNMs phased by pileup</t>
  </si>
  <si>
    <t>No. DNMs phased manually</t>
  </si>
  <si>
    <t>No. DNMs not phased</t>
  </si>
  <si>
    <t>Reasons for Medaka's inability to phase the DNM</t>
  </si>
  <si>
    <t>The majority of the following count tables were produced by the pileup-based haplotyping script, available at github.com/sjbush/pregcare. We can see that families for which phasing was resolved with Medaka can be independently resolved by this approach: the predicted phasing is the same in all cases.</t>
  </si>
  <si>
    <t>There are five families for which phasing was required to be manually resolved by inspecting pileups with IGV.</t>
  </si>
  <si>
    <t>For FAM02, the reads were phased using an informative indel, rs140077956 (GA/G). This was not detected by the pileup-based haplotyping script as its functionality was restricted to SNPs.</t>
  </si>
  <si>
    <t>For FAM16, the DNM was a duplication in a homopolymeric region. The pileup was manually inspected using IGV as the region was technically challenging to align.</t>
  </si>
  <si>
    <t>For FAM11, FAM38 and FAM67, phasing could not be resolved programmatically because no single phasing SNP - heterozygous in the child and only one parent - could be established programmatically. The Medaka- and pileup-parsing scripts did, however, report SNPs heterozygous in all three members of the trio, for manual review:</t>
  </si>
  <si>
    <t>For FAM11, the heterozygous SNPs were rs1363405 (C/T), rs3733874 (G/A), and rs3733875 (G/T). Ultimately, the DNM was manually used phased using rs1363405 and rs3733874, described below.</t>
  </si>
  <si>
    <t>For FAM67, the heterozygous SNPs were rs10938435 (T/A), rs526805 (C/A), rs548583 (A/G), rs554112 (A/C), rs532780 (C/T), rs505474 (T/C), rs507788 (C/T), rs531926 (C/T), rs534459 (A/G), rs693547 (A/T), rs3113346 (T/G), and rs481311 (A/T). Ultimately, the DNM was manually phased using rs526805, as described below. This was in conjunction with rs141330147, an A/G SNP found to only be heterozygous in the father.</t>
  </si>
  <si>
    <t>phasing of this family was manually resolved</t>
  </si>
  <si>
    <t>the DNM occurs at 1:155904496 and is A/C</t>
  </si>
  <si>
    <t>there is a candidate phasing indel 1796 bases from the DNM. it is rs140077956, a GA/G</t>
  </si>
  <si>
    <t>genotype of mother: GA/GA</t>
  </si>
  <si>
    <t>genotype of father: GA/G</t>
  </si>
  <si>
    <t>genotype of child: GA/G</t>
  </si>
  <si>
    <t>the number of reads that make biallelic calls, i.e. REF or ALT, at both loci ('DNM' and 'phasingDEL') are as follows:</t>
  </si>
  <si>
    <t>DNM REF (A)</t>
  </si>
  <si>
    <t>DNM ALT (C)</t>
  </si>
  <si>
    <t>phasingDEL REF (GA)</t>
  </si>
  <si>
    <t>phasingDEL ALT (G)</t>
  </si>
  <si>
    <t>predicted phasing: paternal</t>
  </si>
  <si>
    <t>the DNM occurs at 16:2086242 and is A/G</t>
  </si>
  <si>
    <t>there is a candidate phasing SNP 7375 bases from the DNM. it is rs77735328, a T/A</t>
  </si>
  <si>
    <t>in the mother, this position has ACGT counts of 472|4|4|484. The ALT base, A, has a MAF of 48.96%</t>
  </si>
  <si>
    <t>in the father, this position has ACGT counts of 0|1|0|149. The ALT base, A, has a MAF of 0.00%</t>
  </si>
  <si>
    <t>genotype of mother: TA</t>
  </si>
  <si>
    <t>genotype of father: TT</t>
  </si>
  <si>
    <t>in the child, this position has ACGT counts of 368|3|0|373. The ALT base, A, has a MAF of 49.46%</t>
  </si>
  <si>
    <t>genotype of child : TA</t>
  </si>
  <si>
    <t>of the 299 reads which call the DNM ALT, 229 (76.59%) also make a call at the informative (= can phase with it) locus</t>
  </si>
  <si>
    <t>the number of reads that make biallelic calls, i.e. REF or ALT, at both loci ('DNM' and 'phasingSNP') are as follows:</t>
  </si>
  <si>
    <t>phasingSNP REF (T)</t>
  </si>
  <si>
    <t>phasingSNP ALT (A)</t>
  </si>
  <si>
    <t>DNM ALT (G)</t>
  </si>
  <si>
    <t>of the 229 reads that call the DNM ALT (i.e. G), 71.62% also call the phasingSNP REF and 28.38% also call the phasingSNP ALT</t>
  </si>
  <si>
    <t>of the 147 reads that call the DNM REF (i.e. A), 26.53% also call the phasingSNP REF and 73.47% also call the phasingSNP ALT</t>
  </si>
  <si>
    <t>the DNM occurs at 8:60861022 and is A/G</t>
  </si>
  <si>
    <t>there is a candidate phasing SNP 8723 bases from the DNM. it is rs7844586, a T/A,C,G</t>
  </si>
  <si>
    <t>in the mother, this position has ACGT counts of 1|1122|1|2. The ALT base, C, has a MAF of 99.64%</t>
  </si>
  <si>
    <t>in the father, this position has ACGT counts of 6|6|1|1968. The ALT base, A, has a MAF of 0.30%</t>
  </si>
  <si>
    <t>genotype of mother: CC</t>
  </si>
  <si>
    <t>in the child, this position has ACGT counts of 7|1023|0|1117. The ALT base, C, has a MAF of 47.65%</t>
  </si>
  <si>
    <t>genotype of child : TC</t>
  </si>
  <si>
    <t>of the 1154 reads which call the DNM ALT, 730 (63.26%) also make a call at the informative (= can phase with it) locus</t>
  </si>
  <si>
    <t>phasingSNP ALT (C)</t>
  </si>
  <si>
    <t>of the 730 reads that call the DNM ALT (i.e. G), 75.34% also call the phasingSNP REF and 24.66% also call the phasingSNP ALT</t>
  </si>
  <si>
    <t>of the 854 reads that call the DNM REF (i.e. A), 30.68% also call the phasingSNP REF and 69.32% also call the phasingSNP ALT</t>
  </si>
  <si>
    <t>the DNM occurs at 12:49185098 and is T/C</t>
  </si>
  <si>
    <t>there is a candidate phasing SNP 709 bases from the DNM. it is rs7953169, a G/A</t>
  </si>
  <si>
    <t>in the mother, this position has ACGT counts of 6|1|2363|1. The ALT base, A, has a MAF of 0.25%</t>
  </si>
  <si>
    <t>in the father, this position has ACGT counts of 2448|2|404|5. The ALT base, A, has a MAF of 85.62%</t>
  </si>
  <si>
    <t>genotype of mother: GG</t>
  </si>
  <si>
    <t>genotype of father: AA</t>
  </si>
  <si>
    <t>in the child, this position has ACGT counts of 631|0|808|0. The ALT base, A, has a MAF of 43.85%</t>
  </si>
  <si>
    <t>genotype of child : GA</t>
  </si>
  <si>
    <t>of the 979 reads which call the DNM ALT, 411 (41.98%) also make a call at the informative (= can phase with it) locus</t>
  </si>
  <si>
    <t>phasingSNP REF (G)</t>
  </si>
  <si>
    <t>DNM REF (T)</t>
  </si>
  <si>
    <t>of the 411 reads that call the DNM ALT (i.e. C), 19.46% also call the phasingSNP REF and 80.54% also call the phasingSNP ALT</t>
  </si>
  <si>
    <t>of the 113 reads that call the DNM REF (i.e. T), 94.69% also call the phasingSNP REF and 5.31% also call the phasingSNP ALT</t>
  </si>
  <si>
    <t>the DNM occurs at 7:94417833 and is T/G</t>
  </si>
  <si>
    <t>there is a candidate phasing SNP 3542 bases from the DNM. it is rs143085811, a T/A,C</t>
  </si>
  <si>
    <t>in the mother, this position has ACGT counts of 3|2793|8|3241. The ALT base, C, has a MAF of 46.20%</t>
  </si>
  <si>
    <t>in the father, this position has ACGT counts of 6|45|2|7530. The ALT base, C, has a MAF of 0.59%</t>
  </si>
  <si>
    <t>genotype of mother: TC</t>
  </si>
  <si>
    <t>in the child, this position has ACGT counts of 3|3074|9|3485. The ALT base, C, has a MAF of 46.78%</t>
  </si>
  <si>
    <t>of the 2986 reads which call the DNM ALT, 2386 (79.91%) also make a call at the informative (= can phase with it) locus</t>
  </si>
  <si>
    <t>of the 2386 reads that call the DNM ALT (i.e. G), 94.84% also call the phasingSNP REF and 5.16% also call the phasingSNP ALT</t>
  </si>
  <si>
    <t>of the 1788 reads that call the DNM REF (i.e. T), 7.61% also call the phasingSNP REF and 92.39% also call the phasingSNP ALT</t>
  </si>
  <si>
    <t>the DNM occurs at 8:60824021 and is G/C</t>
  </si>
  <si>
    <t>there is a candidate phasing SNP 5759 bases from the DNM. it is rs6997222, a A/C,G,T</t>
  </si>
  <si>
    <t>in the mother, this position has ACGT counts of 489|0|0|0. The ALT base, C, has a MAF of 0.00%</t>
  </si>
  <si>
    <t>in the father, this position has ACGT counts of 14|0|546|4. The ALT base, G, has a MAF of 96.81%</t>
  </si>
  <si>
    <t>genotype of mother: AA</t>
  </si>
  <si>
    <t>genotype of father: GG</t>
  </si>
  <si>
    <t>in the child, this position has ACGT counts of 238|0|203|4. The ALT base, G, has a MAF of 45.62%</t>
  </si>
  <si>
    <t>genotype of child : AG</t>
  </si>
  <si>
    <t>of the 294 reads which call the DNM ALT, 136 (46.26%) also make a call at the informative (= can phase with it) locus</t>
  </si>
  <si>
    <t>phasingSNP REF (A)</t>
  </si>
  <si>
    <t>phasingSNP ALT (G)</t>
  </si>
  <si>
    <t>DNM REF (G)</t>
  </si>
  <si>
    <t>of the 136 reads that call the DNM ALT (i.e. C), 13.24% also call the phasingSNP REF and 86.76% also call the phasingSNP ALT</t>
  </si>
  <si>
    <t>of the 150 reads that call the DNM REF (i.e. G), 88.00% also call the phasingSNP REF and 12.00% also call the phasingSNP ALT</t>
  </si>
  <si>
    <t>the DNM occurs at 10:75029026 and is CTCT/CT</t>
  </si>
  <si>
    <t>there is a candidate phasing SNP 7579 bases from the DNM. it is rs148242818, a A/G,T</t>
  </si>
  <si>
    <t>in the mother, this position has ACGT counts of 307|0|1|0. The ALT base, G, has a MAF of 0.32%</t>
  </si>
  <si>
    <t>in the father, this position has ACGT counts of 85|0|0|85. The ALT base, T, has a MAF of 50.00%</t>
  </si>
  <si>
    <t>genotype of father: AT</t>
  </si>
  <si>
    <t>in the child, this position has ACGT counts of 96|0|0|97. The ALT base, T, has a MAF of 50.26%</t>
  </si>
  <si>
    <t>genotype of child : AT</t>
  </si>
  <si>
    <t>of the 130 reads which call the DNM ALT, 66 (50.77%) also make a call at the informative (= can phase with it) locus</t>
  </si>
  <si>
    <t>phasingSNP ALT (T)</t>
  </si>
  <si>
    <t>DNM REF (CTCT)</t>
  </si>
  <si>
    <t>DNM ALT (CT)</t>
  </si>
  <si>
    <t>of the 66 reads that call the DNM ALT (i.e. CT), 83.33% also call the phasingSNP REF and 16.67% also call the phasingSNP ALT</t>
  </si>
  <si>
    <t>predicted phasing: maternal</t>
  </si>
  <si>
    <t>the DNM occurs at 3:12604200 and is G/A</t>
  </si>
  <si>
    <t>there is a candidate phasing SNP 6695 bases from the DNM. it is rs186169149, a T/G</t>
  </si>
  <si>
    <t>in the mother, this position has ACGT counts of 2|2|5|344. The ALT base, G, has a MAF of 1.42%</t>
  </si>
  <si>
    <t>in the father, this position has ACGT counts of 4|0|228|136. The ALT base, G, has a MAF of 61.96%</t>
  </si>
  <si>
    <t>genotype of mother: TT</t>
  </si>
  <si>
    <t>genotype of father: TG</t>
  </si>
  <si>
    <t>in the child, this position has ACGT counts of 0|1|175|185. The ALT base, G, has a MAF of 48.48%</t>
  </si>
  <si>
    <t>genotype of child : TG</t>
  </si>
  <si>
    <t>of the 227 reads which call the DNM ALT, 92 (40.53%) also make a call at the informative (= can phase with it) locus</t>
  </si>
  <si>
    <t>DNM ALT (A)</t>
  </si>
  <si>
    <t>of the 92 reads that call the DNM ALT (i.e. A), 1.09% also call the phasingSNP REF and 98.91% also call the phasingSNP ALT</t>
  </si>
  <si>
    <t>of the 130 reads that call the DNM REF (i.e. G), 96.92% also call the phasingSNP REF and 3.08% also call the phasingSNP ALT</t>
  </si>
  <si>
    <t>phasing of this DNM was resolved manually</t>
  </si>
  <si>
    <t>the DNM occurs at 5:177210198 and is CAA/C</t>
  </si>
  <si>
    <t>There is a candidate phasing SNP (i.e. heterozygous in the proband) located 50 bases from the DNM. It is rs3733874, a G/A. However, this SNP is not sufficiently informative to phase the DNM by itself as it is G/A heterozygous in all three of mother, father, and child.</t>
  </si>
  <si>
    <t>DNM REF (CAA)</t>
  </si>
  <si>
    <t>rs3733874 REF (G)</t>
  </si>
  <si>
    <t>note: the paternal/maternal colours in this table could only be assigned retrospectively, by reference to the table below</t>
  </si>
  <si>
    <t>rs3733874 ALT (A)</t>
  </si>
  <si>
    <t>rs3733874 is only informative when used in conjunction with rs145228074, a C/T 1449 bases from the DNM.</t>
  </si>
  <si>
    <t>genotype of mother: CT</t>
  </si>
  <si>
    <t>genotype of father: CC</t>
  </si>
  <si>
    <t>genotype of child: CC</t>
  </si>
  <si>
    <t>rs145228074 REF (C)</t>
  </si>
  <si>
    <t>rs145228074 ALT (T)</t>
  </si>
  <si>
    <t>interpretation:</t>
  </si>
  <si>
    <t>from the first table, the DNM ALT is in phase with rs3733874 REF (G)</t>
  </si>
  <si>
    <t>from the second table, the rs3733874G REF is paternally inherited because it is in phase with rs145228074T ALT</t>
  </si>
  <si>
    <t>therefore, the DNM is on the paternally-derived allele</t>
  </si>
  <si>
    <t>phasing of this family was resolved without Nanopore sequencing because an informative SNP was found on the Illumina (Deep-Seq) fragment</t>
  </si>
  <si>
    <t>the DNM occurs at 6:146434376 and is C/CC</t>
  </si>
  <si>
    <t>there is a candidate phasing SNP 48 bases from the DNM. it is rs1047006, a T/G</t>
  </si>
  <si>
    <t>genotype of mother: T/G</t>
  </si>
  <si>
    <t>genotype of father: G/G</t>
  </si>
  <si>
    <t>genotype of child: T/G</t>
  </si>
  <si>
    <t>DNM REF (C)</t>
  </si>
  <si>
    <t>DNM ALT (CC)</t>
  </si>
  <si>
    <t>the DNM occurs at 8:23007627 and is G/A</t>
  </si>
  <si>
    <t>there is a candidate phasing SNP 2650 bases from the DNM. it is rs73672962, a C/G</t>
  </si>
  <si>
    <t>in the mother, this position has ACGT counts of 4|319|351|2. The ALT base, G, has a MAF of 51.92%</t>
  </si>
  <si>
    <t>in the father, this position has ACGT counts of 5|608|0|3. The ALT base, G, has a MAF of 0.00%</t>
  </si>
  <si>
    <t>genotype of mother: CG</t>
  </si>
  <si>
    <t>in the child, this position has ACGT counts of 2|390|430|6. The ALT base, G, has a MAF of 51.93%</t>
  </si>
  <si>
    <t>genotype of child: CG</t>
  </si>
  <si>
    <t>of the 393 reads which call the DNM ALT, 246 (62.60%) also make a call at the informative (= can phase with it) locus</t>
  </si>
  <si>
    <t>phasingSNP REF (C)</t>
  </si>
  <si>
    <t>of the 246 reads that call the DNM ALT (i.e. A), 6.10% also call the phasingSNP REF and 93.90% also call the phasingSNP ALT</t>
  </si>
  <si>
    <t>of the 215 reads that call the DNM REF (i.e. G), 88.84% also call the phasingSNP REF and 11.16% also call the phasingSNP ALT</t>
  </si>
  <si>
    <t>the DNM occurs at 3:12604194 and is G/C</t>
  </si>
  <si>
    <t>there is a candidate phasing SNP 2545 bases from the DNM. it is rs1963609, a T/C</t>
  </si>
  <si>
    <t>in the mother, this position has ACGT counts of 0|74|0|62. The ALT base, C, has a MAF of 54.41%</t>
  </si>
  <si>
    <t>in the father, this position has ACGT counts of 0|8|0|637. The ALT base, C, has a MAF of 1.24%</t>
  </si>
  <si>
    <t>in the child, this position has ACGT counts of 4|317|0|305. The ALT base, C, has a MAF of 50.64%</t>
  </si>
  <si>
    <t>genotype of child: TC</t>
  </si>
  <si>
    <t>of the 788 reads which call the DNM ALT, 218 (27.66%) also make a call at the informative (= can phase with it) locus</t>
  </si>
  <si>
    <t>of the 218 reads that call the DNM ALT (i.e. C), 97.71% also call the phasingSNP REF and 2.29% also call the phasingSNP ALT</t>
  </si>
  <si>
    <t>of the 287 reads that call the DNM REF (i.e. G), 3.14% also call the phasingSNP REF and 96.86% also call the phasingSNP ALT</t>
  </si>
  <si>
    <t>the DNM occurs at 16:2088584 and is TG/TTG</t>
  </si>
  <si>
    <t>there is a candidate phasing SNP 7810 bases from the DNM. it is rs56201105, a G/A</t>
  </si>
  <si>
    <t>genotype of mother: GA</t>
  </si>
  <si>
    <t>genotype of child: GA</t>
  </si>
  <si>
    <t>DNM REF (TG)</t>
  </si>
  <si>
    <t>DNM ALT (TTG)</t>
  </si>
  <si>
    <t>the DNM occurs at 12:112477651 and is T/C</t>
  </si>
  <si>
    <t>there is a candidate phasing SNP 9040 bases from the DNM. it is rs11066320, a A/G,T</t>
  </si>
  <si>
    <t>in the mother, this position has ACGT counts of 33|0|1125|0. The ALT base, G, has a MAF of 97.15%</t>
  </si>
  <si>
    <t>in the father, this position has ACGT counts of 1134|0|47|1. The ALT base, G, has a MAF of 3.98%</t>
  </si>
  <si>
    <t>in the child, this position has ACGT counts of 364|2|394|1. The ALT base, G, has a MAF of 51.77%</t>
  </si>
  <si>
    <t>of the 350 reads which call the DNM ALT, 217 (62.00%) also make a call at the informative (= can phase with it) locus</t>
  </si>
  <si>
    <t>of the 217 reads that call the DNM ALT (i.e. C), 19.35% also call the phasingSNP REF and 80.65% also call the phasingSNP ALT</t>
  </si>
  <si>
    <t>of the 247 reads that call the DNM REF (i.e. T), 74.90% also call the phasingSNP REF and 25.10% also call the phasingSNP ALT</t>
  </si>
  <si>
    <t>the DNM occurs at 10:110964362 and is A/G</t>
  </si>
  <si>
    <t>there is a candidate phasing SNP 5305 bases from the DNM. it is rs7901832, a T/A,C</t>
  </si>
  <si>
    <t>in the mother, this position has ACGT counts of 0|141|0|158. The ALT base, C, has a MAF of 47.16%</t>
  </si>
  <si>
    <t>in the father, this position has ACGT counts of 1|258|0|8. The ALT base, C, has a MAF of 96.63%</t>
  </si>
  <si>
    <t>in the child, this position has ACGT counts of 0|125|0|150. The ALT base, C, has a MAF of 45.45%</t>
  </si>
  <si>
    <t>of the 158 reads which call the DNM ALT, 96 (60.76%) also make a call at the informative (= can phase with it) locus</t>
  </si>
  <si>
    <t>of the 96 reads that call the DNM ALT (i.e. G), 6.25% also call the phasingSNP REF and 93.75% also call the phasingSNP ALT</t>
  </si>
  <si>
    <t>of the 100 reads that call the DNM REF (i.e. A), 94.00% also call the phasingSNP REF and 6.00% also call the phasingSNP ALT</t>
  </si>
  <si>
    <t>the DNM occurs at 17:59681719 and is T/C</t>
  </si>
  <si>
    <t>there is a candidate phasing SNP 6211 bases from the DNM. it is rs72839092, a C/T</t>
  </si>
  <si>
    <t>in the mother, this position has ACGT counts of 0|723|0|17. The ALT base, T, has a MAF of 2.30%</t>
  </si>
  <si>
    <t>in the father, this position has ACGT counts of 5|459|0|368. The ALT base, T, has a MAF of 44.23%</t>
  </si>
  <si>
    <t>genotype of father: CT</t>
  </si>
  <si>
    <t>in the child, this position has ACGT counts of 4|377|0|325. The ALT base, T, has a MAF of 46.03%</t>
  </si>
  <si>
    <t>genotype of child : CT</t>
  </si>
  <si>
    <t>of the 288 reads which call the DNM ALT, 157 (54.51%) also make a call at the informative (= can phase with it) locus</t>
  </si>
  <si>
    <t>of the 157 reads that call the DNM ALT (i.e. C), 8.92% also call the phasingSNP REF and 91.08% also call the phasingSNP ALT</t>
  </si>
  <si>
    <t>of the 256 reads that call the DNM REF (i.e. T), 91.80% also call the phasingSNP REF and 8.20% also call the phasingSNP ALT</t>
  </si>
  <si>
    <t>the DNM occurs at 17:44880581 and is A/AA</t>
  </si>
  <si>
    <t>there is a candidate phasing SNP 94 bases from the DNM. it is rs1443463, a A/G</t>
  </si>
  <si>
    <t>genotype of mother: A/G</t>
  </si>
  <si>
    <t>genotype of father: A/A</t>
  </si>
  <si>
    <t>genotype of child: A/G</t>
  </si>
  <si>
    <t>DNM ALT (AA)</t>
  </si>
  <si>
    <t>the DNM occurs at X:64192230 and is G/A</t>
  </si>
  <si>
    <t>there is a candidate phasing SNP 1417 bases from the DNM. it is rs55766931, a C/T</t>
  </si>
  <si>
    <t>in the mother, this position has ACGT counts of 10|3962|3|3310. The ALT base, T, has a MAF of 45.44%</t>
  </si>
  <si>
    <t>in the father, this position has ACGT counts of 1|1490|0|4. The ALT base, T, has a MAF of 0.27%</t>
  </si>
  <si>
    <t>genotype of father: C</t>
  </si>
  <si>
    <t>in the child, this position has ACGT counts of 2|1340|2|1108. The ALT base, T, has a MAF of 45.19%</t>
  </si>
  <si>
    <t>of the 1033 reads which call the DNM ALT, 904 (87.51%) also make a call at the informative (= can phase with it) locus</t>
  </si>
  <si>
    <t>of the 904 reads that call the DNM ALT (i.e. A), 88.83% also call the phasingSNP REF and 11.17% also call the phasingSNP ALT</t>
  </si>
  <si>
    <t>of the 634 reads that call the DNM REF (i.e. G), 17.98% also call the phasingSNP REF and 82.02% also call the phasingSNP ALT</t>
  </si>
  <si>
    <t>the DNM occurs at 5:140114651 and is T/G</t>
  </si>
  <si>
    <t>there is a candidate phasing SNP 3665 bases from the DNM. it is rs115129982, a G/A</t>
  </si>
  <si>
    <t>in the mother, this position has ACGT counts of 4422|4|4016|14. The ALT base, A, has a MAF of 52.29%</t>
  </si>
  <si>
    <t>in the father, this position has ACGT counts of 29|1|8928|3. The ALT base, A, has a MAF of 0.32%</t>
  </si>
  <si>
    <t>in the child, this position has ACGT counts of 3825|1|3744|9. The ALT base, A, has a MAF of 50.47%</t>
  </si>
  <si>
    <t>of the 3274 reads which call the DNM ALT, 2829 (86.41%) also make a call at the informative (= can phase with it) locus</t>
  </si>
  <si>
    <t>of the 2829 reads that call the DNM ALT (i.e. G), 1.73% also call the phasingSNP REF and 98.27% also call the phasingSNP ALT</t>
  </si>
  <si>
    <t>of the 2923 reads that call the DNM REF (i.e. T), 98.26% also call the phasingSNP REF and 1.74% also call the phasingSNP ALT</t>
  </si>
  <si>
    <t>the DNM occurs at X:154031021 and is NC/C</t>
  </si>
  <si>
    <t>there is a candidate phasing SNP 4292 bases from the DNM. it is rs2734647, a T/C</t>
  </si>
  <si>
    <t>in the mother, this position has ACGT counts of 0|4|1|416. The ALT base, C, has a MAF of 0.95%</t>
  </si>
  <si>
    <t>in the father, this position has ACGT counts of 0|356|4|7. The ALT base, C, has a MAF of 97.00%</t>
  </si>
  <si>
    <t>in the child, this position has ACGT counts of 0|17|0|23. The ALT base, C, has a MAF of 42.50%</t>
  </si>
  <si>
    <t>of the 1249 reads which call the DNM ALT, 14 (1.12%) also make a call at the informative (= can phase with it) locus</t>
  </si>
  <si>
    <t>DNM REF (GC)</t>
  </si>
  <si>
    <t>of the 14 reads that call the DNM ALT (i.e. C), 14.29% also call the phasingSNP REF and 85.71% also call the phasingSNP ALT</t>
  </si>
  <si>
    <t>the DNM occurs at 2:47161756 and is C/A</t>
  </si>
  <si>
    <t>there is a candidate phasing SNP 1698 bases from the DNM. it is rs187405330, a T/C</t>
  </si>
  <si>
    <t>in the mother, this position has ACGT counts of 4|7|1|1841. The ALT base, C, has a MAF of 0.38%</t>
  </si>
  <si>
    <t>in the father, this position has ACGT counts of 2|674|11|713. The ALT base, C, has a MAF of 48.14%</t>
  </si>
  <si>
    <t>genotype of father: TC</t>
  </si>
  <si>
    <t>in the child, this position has ACGT counts of 1|257|5|284. The ALT base, C, has a MAF of 46.98%</t>
  </si>
  <si>
    <t>of the 724 reads which call the DNM ALT, 212 (29.28%) also make a call at the informative (= can phase with it) locus</t>
  </si>
  <si>
    <t>of the 212 reads that call the DNM ALT (i.e. A), 0.47% also call the phasingSNP REF and 99.53% also call the phasingSNP ALT</t>
  </si>
  <si>
    <t>of the 249 reads that call the DNM REF (i.e. C), 97.99% also call the phasingSNP REF and 2.01% also call the phasingSNP ALT</t>
  </si>
  <si>
    <t>the DNM occurs at 6:33437769 and is CATGCTG/C</t>
  </si>
  <si>
    <t>there is a candidate phasing SNP 2124 bases from the DNM. it is rs453590, a C/A,T</t>
  </si>
  <si>
    <t>in the mother, this position has ACGT counts of 0|0|0|48. The ALT base, T, has a MAF of 100.00%</t>
  </si>
  <si>
    <t>in the father, this position has ACGT counts of 1|27|0|23. The ALT base, T, has a MAF of 45.10%</t>
  </si>
  <si>
    <t>in the child, this position has ACGT counts of 0|49|0|45. The ALT base, T, has a MAF of 47.87%</t>
  </si>
  <si>
    <t>of the 51 reads which call the DNM ALT, 32 (62.75%) also make a call at the informative (= can phase with it) locus</t>
  </si>
  <si>
    <t>DNM REF (CATGCTG)</t>
  </si>
  <si>
    <t>of the 32 reads that call the DNM ALT (i.e. C), 90.62% also call the phasingSNP REF and 9.38% also call the phasingSNP ALT</t>
  </si>
  <si>
    <t>of the 88 reads that call the DNM REF (i.e. CATGCTG), 51.14% also call the phasingSNP REF and 48.86% also call the phasingSNP ALT</t>
  </si>
  <si>
    <t>the DNM occurs at 3:189890806 and is G/T</t>
  </si>
  <si>
    <t>there is a candidate phasing SNP 969 bases from the DNM. it is rs6790068, a A/C,G</t>
  </si>
  <si>
    <t>in the mother, this position has ACGT counts of 740|6|765|4. The ALT base, G, has a MAF of 50.50%</t>
  </si>
  <si>
    <t>in the father, this position has ACGT counts of 9|4|1133|1. The ALT base, G, has a MAF of 98.78%</t>
  </si>
  <si>
    <t>genotype of mother: AG</t>
  </si>
  <si>
    <t>in the child, this position has ACGT counts of 388|2|430|0. The ALT base, G, has a MAF of 52.44%</t>
  </si>
  <si>
    <t>of the 451 reads which call the DNM ALT, 360 (79.82%) also make a call at the informative (= can phase with it) locus</t>
  </si>
  <si>
    <t>DNM ALT (T)</t>
  </si>
  <si>
    <t>of the 360 reads that call the DNM ALT (i.e. T), 1.11% also call the phasingSNP REF and 98.89% also call the phasingSNP ALT</t>
  </si>
  <si>
    <t>of the 319 reads that call the DNM REF (i.e. G), 96.55% also call the phasingSNP REF and 3.45% also call the phasingSNP ALT</t>
  </si>
  <si>
    <t>the DNM occurs at 20:63407093 and is GGTGGCTC/G</t>
  </si>
  <si>
    <t>there is a candidate phasing SNP 68 bases from the DNM. it is rs1801471, a A/T</t>
  </si>
  <si>
    <t>in the mother, this position has ACGT counts of 6|10|3|1088. The ALT base, T, has a MAF of 98.28%</t>
  </si>
  <si>
    <t>in the father, this position has ACGT counts of 781|3|9|906. The ALT base, T, has a MAF of 53.33%</t>
  </si>
  <si>
    <t>in the child, this position has ACGT counts of 336|5|6|391. The ALT base, T, has a MAF of 52.98%</t>
  </si>
  <si>
    <t>of the 378 reads which call the DNM ALT, 194 (51.32%) also make a call at the informative (= can phase with it) locus</t>
  </si>
  <si>
    <t>DNM REF (GGTGGCTC)</t>
  </si>
  <si>
    <t>of the 194 reads that call the DNM ALT (i.e. G), 98.45% also call the phasingSNP REF and 1.55% also call the phasingSNP ALT</t>
  </si>
  <si>
    <t>the DNM occurs at 2:199349041 and is GG/G</t>
  </si>
  <si>
    <t>there is a candidate phasing SNP 9508 bases from the DNM. it is rs748616466, a T/C</t>
  </si>
  <si>
    <t>in the mother, this position has ACGT counts of 0|3|0|47. The ALT base, C, has a MAF of 6.00%</t>
  </si>
  <si>
    <t>in the father, this position has ACGT counts of 0|34|0|27. The ALT base, C, has a MAF of 55.74%</t>
  </si>
  <si>
    <t>in the child, this position has ACGT counts of 0|27|0|30. The ALT base, C, has a MAF of 47.37%</t>
  </si>
  <si>
    <t>of the 26 reads which call the DNM ALT, 12 (46.15%) also make a call at the informative (= can phase with it) locus</t>
  </si>
  <si>
    <t>DNM REF (GG)</t>
  </si>
  <si>
    <t>of the 12 reads that call the DNM ALT (i.e. G), 0.00% also call the phasingSNP REF and 100.00% also call the phasingSNP ALT</t>
  </si>
  <si>
    <t>Phasing of this DNM was resolved manually using a custom allele-specific assay, described below.</t>
  </si>
  <si>
    <t>The DNM occurs at 1:27548981 and is GG/G. The custom assay was required as this DNM is  located within a homopolymeric region (wild type GGGGG vs. mutant GGGG) which ONT sequencing could not unambiguously discriminate.</t>
  </si>
  <si>
    <t>There is a candidate phasing SNP (i.e. heterozygous in the proband) located 990 bases from the DNM. It is rs2076457, a C/A. However, this SNP is not sufficiently informative to phase the DNM by itself as it is C/A heterozygous in all three of mother, father, and child.</t>
  </si>
  <si>
    <t>rs2076457 is only informative when used in conjunction with rs113173951, a G/A SNP located 1926 bases from the DNM.</t>
  </si>
  <si>
    <t>genotype of mother for rs113173951: GA</t>
  </si>
  <si>
    <t>genotype of father for rs113173951: GG</t>
  </si>
  <si>
    <t>genotype of child for rs113173951: GG</t>
  </si>
  <si>
    <t>rs2076457 REF (C)</t>
  </si>
  <si>
    <t>rs2076457 ALT (A)</t>
  </si>
  <si>
    <t>rs113173951 REF (G)</t>
  </si>
  <si>
    <t>rs113173951 ALT (A)</t>
  </si>
  <si>
    <t>From the table above, rs2076457 REF (C) is paternally inherited because it is in phase with rs141330147 REF (G) and that rs2076457 ALT (A) is maternally inherited because it is in phase with rs141330147 ALT (A).</t>
  </si>
  <si>
    <t>Having established the parent-of-origin of each of the two rs2076457 C/A alleles in the proband, we used this SNP located 990bp away from the DNM, to phase the DNM.</t>
  </si>
  <si>
    <r>
      <t>To do so, we performed an allele-specific PCR on the proband DNA encompassing both rs2076457 and the DNM, amplifying only the maternally-derived rs2076457 C allele (using reverse primer 5'-CAGCCGCTGGGGTCGGGGGC</t>
    </r>
    <r>
      <rPr>
        <b/>
        <u/>
        <sz val="11"/>
        <color theme="1"/>
        <rFont val="Calibri"/>
        <family val="2"/>
        <scheme val="minor"/>
      </rPr>
      <t>a</t>
    </r>
    <r>
      <rPr>
        <sz val="12"/>
        <color theme="1"/>
        <rFont val="Calibri"/>
        <family val="2"/>
        <scheme val="minor"/>
      </rPr>
      <t>C</t>
    </r>
    <r>
      <rPr>
        <b/>
        <u/>
        <sz val="11"/>
        <color theme="1"/>
        <rFont val="Calibri"/>
        <family val="2"/>
        <scheme val="minor"/>
      </rPr>
      <t>G</t>
    </r>
    <r>
      <rPr>
        <sz val="12"/>
        <color theme="1"/>
        <rFont val="Calibri"/>
        <family val="2"/>
        <scheme val="minor"/>
      </rPr>
      <t xml:space="preserve">-3' where </t>
    </r>
    <r>
      <rPr>
        <b/>
        <u/>
        <sz val="11"/>
        <color theme="1"/>
        <rFont val="Calibri"/>
        <family val="2"/>
        <scheme val="minor"/>
      </rPr>
      <t>a</t>
    </r>
    <r>
      <rPr>
        <sz val="12"/>
        <color theme="1"/>
        <rFont val="Calibri"/>
        <family val="2"/>
        <scheme val="minor"/>
      </rPr>
      <t xml:space="preserve"> represents a deliberate mismatch and </t>
    </r>
    <r>
      <rPr>
        <b/>
        <u/>
        <sz val="11"/>
        <color theme="1"/>
        <rFont val="Calibri"/>
        <family val="2"/>
        <scheme val="minor"/>
      </rPr>
      <t>G</t>
    </r>
    <r>
      <rPr>
        <sz val="12"/>
        <color theme="1"/>
        <rFont val="Calibri"/>
        <family val="2"/>
        <scheme val="minor"/>
      </rPr>
      <t xml:space="preserve"> is rs2076457 C allele-specific, combined with a forward primer including g.1:27548900-27548920, to generate a fragment of approx. 1.1kb)</t>
    </r>
  </si>
  <si>
    <t>Dideoxy-sequencing of this PCR fragment revealed that the  DNM is in phase with the maternally-derived  rs2076457 C allele. (see Methods)</t>
  </si>
  <si>
    <t>Therefore, the DNM can be phased to the maternally-derived allele.</t>
  </si>
  <si>
    <t>the DNM occurs at 2:199348709 and is G/A</t>
  </si>
  <si>
    <t>there is a candidate phasing SNP 372 bases from the DNM. it is rs10153805, a A/C,G</t>
  </si>
  <si>
    <t>in the mother, this position has ACGT counts of 2305|0|5|1. The ALT base, G, has a MAF of 0.22%</t>
  </si>
  <si>
    <t>in the father, this position has ACGT counts of 1089|1|1112|0. The ALT base, G, has a MAF of 50.50%</t>
  </si>
  <si>
    <t>genotype of father: AG</t>
  </si>
  <si>
    <t>in the child, this position has ACGT counts of 1325|1|1204|0. The ALT base, G, has a MAF of 47.59%</t>
  </si>
  <si>
    <t>of the 2507 reads which call the DNM ALT, 1078 (43.00%) also make a call at the informative (= can phase with it) locus</t>
  </si>
  <si>
    <t>of the 1078 reads that call the DNM ALT (i.e. A), 3.25% also call the phasingSNP REF and 96.75% also call the phasingSNP ALT</t>
  </si>
  <si>
    <t>of the 1036 reads that call the DNM REF (i.e. G), 97.78% also call the phasingSNP REF and 2.22% also call the phasingSNP ALT</t>
  </si>
  <si>
    <t>the DNM occurs at 18:44951942 and is G/A</t>
  </si>
  <si>
    <t>there is a candidate phasing SNP 6456 bases from the DNM. it is rs4890493, a A/G,T</t>
  </si>
  <si>
    <t>in the mother, this position has ACGT counts of 2127|2|2030|3. The ALT base, G, has a MAF of 48.77%</t>
  </si>
  <si>
    <t>in the father, this position has ACGT counts of 3|0|549|0. The ALT base, G, has a MAF of 99.46%</t>
  </si>
  <si>
    <t>in the child, this position has ACGT counts of 105|0|120|0. The ALT base, G, has a MAF of 53.33%</t>
  </si>
  <si>
    <t>of the 603 reads which call the DNM ALT, 84 (13.93%) also make a call at the informative (= can phase with it) locus</t>
  </si>
  <si>
    <t>of the 84 reads that call the DNM ALT (i.e. A), 3.57% also call the phasingSNP REF and 96.43% also call the phasingSNP ALT</t>
  </si>
  <si>
    <t>of the 91 reads that call the DNM REF (i.e. G), 95.60% also call the phasingSNP REF and 4.40% also call the phasingSNP ALT</t>
  </si>
  <si>
    <t>the DNM occurs at 19:41869154_41869155 and is delTG</t>
  </si>
  <si>
    <t>there is a candidate phasing SNP 73 bases from the DNM. it is rs1366610, a A/G</t>
  </si>
  <si>
    <t>DNM ALT (delTG)</t>
  </si>
  <si>
    <t>the DNM occurs at 8:60741901 and is C/T</t>
  </si>
  <si>
    <t>there is a candidate phasing SNP 5687 bases from the DNM. it is rs17292465, a A/T</t>
  </si>
  <si>
    <t>in the mother, this position has ACGT counts of 156|0|1|100. The ALT base, T, has a MAF of 38.91%</t>
  </si>
  <si>
    <t>in the father, this position has ACGT counts of 1089|2|6|10. The ALT base, T, has a MAF of 0.90%</t>
  </si>
  <si>
    <t>genotype of mother: AT</t>
  </si>
  <si>
    <t>in the child, this position has ACGT counts of 108|0|1|49. The ALT base, T, has a MAF of 31.01%</t>
  </si>
  <si>
    <t>of the 73 reads which call the DNM ALT, 52 (71.23%) also make a call at the informative (= can phase with it) locus</t>
  </si>
  <si>
    <t>of the 52 reads that call the DNM ALT (i.e. T), 98.08% also call the phasingSNP REF and 1.92% also call the phasingSNP ALT</t>
  </si>
  <si>
    <t>of the 39 reads that call the DNM REF (i.e. C), 23.08% also call the phasingSNP REF and 76.92% also call the phasingSNP ALT</t>
  </si>
  <si>
    <t>the DNM occurs at 12:47975568 and is C/G</t>
  </si>
  <si>
    <t>there is a candidate phasing SNP 1522 bases from the DNM. it is rs1635560, a G/A</t>
  </si>
  <si>
    <t>in the mother, this position has ACGT counts of 1846|1|1892|0. The ALT base, A, has a MAF of 49.37%</t>
  </si>
  <si>
    <t>in the father, this position has ACGT counts of 11|1|3768|0. The ALT base, A, has a MAF of 0.29%</t>
  </si>
  <si>
    <t>in the child, this position has ACGT counts of 394|0|374|0. The ALT base, A, has a MAF of 51.30%</t>
  </si>
  <si>
    <t>of the 681 reads which call the DNM ALT, 299 (43.91%) also make a call at the informative (= can phase with it) locus</t>
  </si>
  <si>
    <t>of the 299 reads that call the DNM ALT (i.e. G), 99.33% also call the phasingSNP REF and 0.67% also call the phasingSNP ALT</t>
  </si>
  <si>
    <t>of the 331 reads that call the DNM REF (i.e. C), 3.02% also call the phasingSNP REF and 96.98% also call the phasingSNP ALT</t>
  </si>
  <si>
    <t>the DNM occurs at 14:102002949 and is C/T</t>
  </si>
  <si>
    <t>there is a candidate phasing SNP 12916 bases from the DNM. it is rs17540832, a C/A</t>
  </si>
  <si>
    <t>in the mother, this position has ACGT counts of 203|192|0|0. The ALT base, A, has a MAF of 51.39%</t>
  </si>
  <si>
    <t>in the father, this position has ACGT counts of 0|777|0|0. The ALT base, A, has a MAF of 0.00%</t>
  </si>
  <si>
    <t>genotype of mother: CA</t>
  </si>
  <si>
    <t>in the child, this position has ACGT counts of 222|235|3|0. The ALT base, A, has a MAF of 48.26%</t>
  </si>
  <si>
    <t>genotype of child : CA</t>
  </si>
  <si>
    <t>of the 219 reads which call the DNM ALT, 145 (66.21%) also make a call at the informative (= can phase with it) locus</t>
  </si>
  <si>
    <t>of the 145 reads that call the DNM ALT (i.e. T), 13.10% also call the phasingSNP REF and 86.90% also call the phasingSNP ALT</t>
  </si>
  <si>
    <t>of the 111 reads that call the DNM REF (i.e. C), 94.59% also call the phasingSNP REF and 5.41% also call the phasingSNP ALT</t>
  </si>
  <si>
    <t>the DNM occurs at 10:110602966 and is C/G</t>
  </si>
  <si>
    <t>there is a candidate phasing SNP 5781 bases from the DNM. it is rs59832745, a A/G</t>
  </si>
  <si>
    <t>in the mother, this position has ACGT counts of 27|1|2099|1. The ALT base, G, has a MAF of 98.64%</t>
  </si>
  <si>
    <t>in the father, this position has ACGT counts of 682|0|5|0. The ALT base, G, has a MAF of 0.73%</t>
  </si>
  <si>
    <t>in the child, this position has ACGT counts of 111|0|110|0. The ALT base, G, has a MAF of 49.77%</t>
  </si>
  <si>
    <t>of the 98 reads which call the DNM ALT, 79 (80.61%) also make a call at the informative (= can phase with it) locus</t>
  </si>
  <si>
    <t>of the 79 reads that call the DNM ALT (i.e. G), 98.73% also call the phasingSNP REF and 1.27% also call the phasingSNP ALT</t>
  </si>
  <si>
    <t>of the 89 reads that call the DNM REF (i.e. C), 5.62% also call the phasingSNP REF and 94.38% also call the phasingSNP ALT</t>
  </si>
  <si>
    <t>the DNM occurs at 7:140801536 and is C/G</t>
  </si>
  <si>
    <t>there is a candidate phasing SNP 2536 bases from the DNM. it is rs58861259, a C/T</t>
  </si>
  <si>
    <t>in the mother, this position has ACGT counts of 0|248|0|231. The ALT base, T, has a MAF of 48.23%</t>
  </si>
  <si>
    <t>in the father, this position has ACGT counts of 0|862|0|0. The ALT base, T, has a MAF of 0.00%</t>
  </si>
  <si>
    <t>in the child, this position has ACGT counts of 0|74|0|59. The ALT base, T, has a MAF of 44.36%</t>
  </si>
  <si>
    <t>of the 79 reads which call the DNM ALT, 60 (75.95%) also make a call at the informative (= can phase with it) locus</t>
  </si>
  <si>
    <t>of the 60 reads that call the DNM ALT (i.e. G), 100.00% also call the phasingSNP REF and 0.00% also call the phasingSNP ALT</t>
  </si>
  <si>
    <t>of the 52 reads that call the DNM REF (i.e. C), 3.85% also call the phasingSNP REF and 96.15% also call the phasingSNP ALT</t>
  </si>
  <si>
    <t>the DNM occurs at 2:166037862 and is C/T</t>
  </si>
  <si>
    <t>there is a candidate phasing SNP 142 bases from the DNM. it is rs2020318, a T/A,C</t>
  </si>
  <si>
    <t>in the mother, this position has ACGT counts of 0|139|0|9. The ALT base, C, has a MAF of 93.92%</t>
  </si>
  <si>
    <t>in the father, this position has ACGT counts of 0|120|1|129. The ALT base, C, has a MAF of 48.00%</t>
  </si>
  <si>
    <t>in the child, this position has ACGT counts of 0|56|0|65. The ALT base, C, has a MAF of 46.28%</t>
  </si>
  <si>
    <t>of the 228 reads which call the DNM ALT, 56 (24.56%) also make a call at the informative (= can phase with it) locus</t>
  </si>
  <si>
    <t>of the 56 reads that call the DNM ALT (i.e. T), 100.00% also call the phasingSNP REF and 0.00% also call the phasingSNP ALT</t>
  </si>
  <si>
    <t>of the 46 reads that call the DNM REF (i.e. C), 2.17% also call the phasingSNP REF and 97.83% also call the phasingSNP ALT</t>
  </si>
  <si>
    <t>the DNM occurs at 17:50188538 and is C/T</t>
  </si>
  <si>
    <t>there is a candidate phasing SNP 2878 bases from the DNM. it is rs2249492, a C/G,T</t>
  </si>
  <si>
    <t>in the mother, this position has ACGT counts of 3|785|42|863. The ALT base, T, has a MAF of 50.97%</t>
  </si>
  <si>
    <t>in the father, this position has ACGT counts of 1|1626|6|33. The ALT base, T, has a MAF of 1.98%</t>
  </si>
  <si>
    <t>in the child, this position has ACGT counts of 1|735|41|922. The ALT base, T, has a MAF of 54.27%</t>
  </si>
  <si>
    <t>of the 741 reads which call the DNM ALT, 531 (71.66%) also make a call at the informative (= can phase with it) locus</t>
  </si>
  <si>
    <t>of the 531 reads that call the DNM ALT (i.e. T), 9.60% also call the phasingSNP REF and 90.40% also call the phasingSNP ALT</t>
  </si>
  <si>
    <t>of the 605 reads that call the DNM REF (i.e. C), 82.64% also call the phasingSNP REF and 17.36% also call the phasingSNP ALT</t>
  </si>
  <si>
    <t>the DNM occurs at 9:127680243 and is G/A</t>
  </si>
  <si>
    <t>there is a candidate phasing SNP 180 bases from the DNM. it is rs79735301, a G/T</t>
  </si>
  <si>
    <t>in the mother, this position has ACGT counts of 0|1|229|2. The ALT base, T, has a MAF of 0.86%</t>
  </si>
  <si>
    <t>in the father, this position has ACGT counts of 1|0|102|89. The ALT base, T, has a MAF of 46.35%</t>
  </si>
  <si>
    <t>genotype of father: GT</t>
  </si>
  <si>
    <t>in the child, this position has ACGT counts of 0|0|93|90. The ALT base, T, has a MAF of 49.18%</t>
  </si>
  <si>
    <t>genotype of child : GT</t>
  </si>
  <si>
    <t>of the 199 reads which call the DNM ALT, 73 (36.68%) also make a call at the informative (= can phase with it) locus</t>
  </si>
  <si>
    <t>of the 73 reads that call the DNM ALT (i.e. A), 0.00% also call the phasingSNP REF and 100.00% also call the phasingSNP ALT</t>
  </si>
  <si>
    <t>of the 84 reads that call the DNM REF (i.e. G), 97.62% also call the phasingSNP REF and 2.38% also call the phasingSNP ALT</t>
  </si>
  <si>
    <t>the DNM occurs at 2:108751993 and is C/T</t>
  </si>
  <si>
    <t>there is a candidate phasing SNP 324 bases from the DNM. it is rs866114, a T/A,G</t>
  </si>
  <si>
    <t>in the mother, this position has ACGT counts of 135|0|1|148. The ALT base, A, has a MAF of 47.54%</t>
  </si>
  <si>
    <t>in the father, this position has ACGT counts of 9|2|0|705. The ALT base, A, has a MAF of 1.26%</t>
  </si>
  <si>
    <t>in the child, this position has ACGT counts of 200|0|1|184. The ALT base, A, has a MAF of 51.95%</t>
  </si>
  <si>
    <t>of the 323 reads which call the DNM ALT, 167 (51.70%) also make a call at the informative (= can phase with it) locus</t>
  </si>
  <si>
    <t>of the 167 reads that call the DNM ALT (i.e. T), 1.20% also call the phasingSNP REF and 98.80% also call the phasingSNP ALT</t>
  </si>
  <si>
    <t>of the 102 reads that call the DNM REF (i.e. C), 99.02% also call the phasingSNP REF and 0.98% also call the phasingSNP ALT</t>
  </si>
  <si>
    <t>the DNM occurs at 4:1213028 and is G/A</t>
  </si>
  <si>
    <t>there is a candidate phasing SNP 7792 bases from the DNM. it is rs567855962, a C/T</t>
  </si>
  <si>
    <t>in the mother, this position has ACGT counts of 1|415|0|371. The ALT base, T, has a MAF of 47.14%</t>
  </si>
  <si>
    <t>in the father, this position has ACGT counts of 0|391|0|6. The ALT base, T, has a MAF of 1.51%</t>
  </si>
  <si>
    <t>in the child, this position has ACGT counts of 0|166|0|203. The ALT base, T, has a MAF of 55.01%</t>
  </si>
  <si>
    <t>of the 297 reads which call the DNM ALT, 124 (41.75%) also make a call at the informative (= can phase with it) locus</t>
  </si>
  <si>
    <t>of the 124 reads that call the DNM ALT (i.e. A), 98.39% also call the phasingSNP REF and 1.61% also call the phasingSNP ALT</t>
  </si>
  <si>
    <t>of the 139 reads that call the DNM REF (i.e. G), 4.32% also call the phasingSNP REF and 95.68% also call the phasingSNP ALT</t>
  </si>
  <si>
    <t>the DNM occurs at 7:94420409 and is G/A</t>
  </si>
  <si>
    <t>there is a candidate phasing SNP 1176 bases from the DNM. it is rs10487255, a G/A</t>
  </si>
  <si>
    <t>in the mother, this position has ACGT counts of 68|1|1704|1. The ALT base, A, has a MAF of 3.83%</t>
  </si>
  <si>
    <t>in the father, this position has ACGT counts of 1489|0|77|5. The ALT base, A, has a MAF of 94.78%</t>
  </si>
  <si>
    <t>in the child, this position has ACGT counts of 531|3|572|5. The ALT base, A, has a MAF of 47.79%</t>
  </si>
  <si>
    <t>of the 487 reads which call the DNM ALT, 338 (69.40%) also make a call at the informative (= can phase with it) locus</t>
  </si>
  <si>
    <t>of the 338 reads that call the DNM ALT (i.e. A), 97.93% also call the phasingSNP REF and 2.07% also call the phasingSNP ALT</t>
  </si>
  <si>
    <t>of the 321 reads that call the DNM REF (i.e. G), 11.84% also call the phasingSNP REF and 88.16% also call the phasingSNP ALT</t>
  </si>
  <si>
    <t>the DNM occurs at 9:132912382 and is A/C</t>
  </si>
  <si>
    <t>there is a candidate phasing SNP 3600 bases from the DNM. it is rs2106346, a A/C</t>
  </si>
  <si>
    <t>in the mother, this position has ACGT counts of 96|4121|1|11. The ALT base, C, has a MAF of 97.45%</t>
  </si>
  <si>
    <t>in the father, this position has ACGT counts of 907|841|3|5. The ALT base, C, has a MAF of 47.89%</t>
  </si>
  <si>
    <t>genotype of father: AC</t>
  </si>
  <si>
    <t>in the child, this position has ACGT counts of 1360|1294|0|5. The ALT base, C, has a MAF of 48.66%</t>
  </si>
  <si>
    <t>genotype of child : AC</t>
  </si>
  <si>
    <t>of the 2942 reads which call the DNM ALT, 942 (32.02%) also make a call at the informative (= can phase with it) locus</t>
  </si>
  <si>
    <t>of the 942 reads that call the DNM ALT (i.e. C), 82.17% also call the phasingSNP REF and 17.83% also call the phasingSNP ALT</t>
  </si>
  <si>
    <t>of the 804 reads that call the DNM REF (i.e. A), 20.15% also call the phasingSNP REF and 79.85% also call the phasingSNP ALT</t>
  </si>
  <si>
    <t>the DNM occurs at 17:46171228 and is GT/T</t>
  </si>
  <si>
    <t>there is a candidate phasing SNP 1245 bases from the DNM. it is rs9911018, a C/T</t>
  </si>
  <si>
    <t>in the mother, this position has ACGT counts of 0|2787|3|21. The ALT base, T, has a MAF of 0.75%</t>
  </si>
  <si>
    <t>in the father, this position has ACGT counts of 5|1254|4|1120. The ALT base, T, has a MAF of 47.00%</t>
  </si>
  <si>
    <t>in the child, this position has ACGT counts of 4|1734|4|1718. The ALT base, T, has a MAF of 49.65%</t>
  </si>
  <si>
    <t>of the 2158 reads which call the DNM ALT, 1192 (55.24%) also make a call at the informative (= can phase with it) locus</t>
  </si>
  <si>
    <t>DNM REF (GT)</t>
  </si>
  <si>
    <t>of the 1192 reads that call the DNM ALT (i.e. T), 9.23% also call the phasingSNP REF and 90.77% also call the phasingSNP ALT</t>
  </si>
  <si>
    <t>the DNM occurs at 12:21818238 and is G/A</t>
  </si>
  <si>
    <t>there is a candidate phasing SNP 1133 bases from the DNM. it is rs7309274, a T/C</t>
  </si>
  <si>
    <t>in the mother, this position has ACGT counts of 4|68|1|4948. The ALT base, C, has a MAF of 1.35%</t>
  </si>
  <si>
    <t>in the father, this position has ACGT counts of 4|2341|1|2410. The ALT base, C, has a MAF of 49.22%</t>
  </si>
  <si>
    <t>in the child, this position has ACGT counts of 5|2055|0|2393. The ALT base, C, has a MAF of 46.15%</t>
  </si>
  <si>
    <t>of the 3263 reads which call the DNM ALT, 1004 (30.77%) also make a call at the informative (= can phase with it) locus</t>
  </si>
  <si>
    <t>of the 1004 reads that call the DNM ALT (i.e. A), 9.56% also call the phasingSNP REF and 90.44% also call the phasingSNP ALT</t>
  </si>
  <si>
    <t>of the 1053 reads that call the DNM REF (i.e. G), 93.16% also call the phasingSNP REF and 6.84% also call the phasingSNP ALT</t>
  </si>
  <si>
    <t>the DNM occurs at 4:46262110 and is G/T</t>
  </si>
  <si>
    <t>there is a candidate phasing SNP (i.e. heterozygous in the proband) located 736 bases from the DNM. It is rs526805, a C/A. However, this SNP is not sufficiently informative to phase the DNM by itself as it is C/A heterozygous in all three of mother, father, and child.</t>
  </si>
  <si>
    <t>rs526805 REF (C)</t>
  </si>
  <si>
    <t>rs526805 ALT (A)</t>
  </si>
  <si>
    <t>rs526805 is only informative when used in conjunction with rs141330147, a G/A 9556 bases from the DNM and only heterozygous in the father.</t>
  </si>
  <si>
    <t>genotype of father: GA</t>
  </si>
  <si>
    <t>genotype of child: GG</t>
  </si>
  <si>
    <t>rs141330147 REF (G)</t>
  </si>
  <si>
    <t>rs141330147 ALT (A)</t>
  </si>
  <si>
    <t>from the first table, the DNM ALT is in phase with rs526805 ALT (A)</t>
  </si>
  <si>
    <t>from the second table,  rs526805 ALT (A) is paternally inherited because it is in phase with rs141330147 REF (G)</t>
  </si>
  <si>
    <t>therefore, the DNM can be phased to the paternally-derived allele</t>
  </si>
  <si>
    <t xml:space="preserve"> Reason for Medaka's inability to phase (see Supplementary Note 3 for additional detail)</t>
  </si>
  <si>
    <t>MIP probe ID</t>
  </si>
  <si>
    <t>dbSNP ID(s) of target(s)</t>
  </si>
  <si>
    <t>Probe sequence</t>
  </si>
  <si>
    <t>Chr</t>
  </si>
  <si>
    <t>Strand</t>
  </si>
  <si>
    <t>MIP-F185</t>
  </si>
  <si>
    <t>rs1490413</t>
  </si>
  <si>
    <t>GTGTCTGGTTCAGGTGTGGANNNNNCTTCAGCTTCCCGATATCCGACGGTAGTGTNNNNNTTGTTTCTGACAGCTCAGAA</t>
  </si>
  <si>
    <t>chr1</t>
  </si>
  <si>
    <t>+</t>
  </si>
  <si>
    <t>MIP-F186</t>
  </si>
  <si>
    <t>CCACACCAGGCAGTTCTGAGNNNNNCTTCAGCTTCCCGATATCCGACGGTAGTGTNNNNNCTGAACCAGACACTTCTCAC</t>
  </si>
  <si>
    <t>-</t>
  </si>
  <si>
    <t>MIP-F01</t>
  </si>
  <si>
    <t>rs3013105</t>
  </si>
  <si>
    <t>GCATCTTTGTTGGGTGCGCANNNNNCTTCAGCTTCCCGATATCCGACGGTAGTGTNNNNNTCTTGGAGAGAGCTTCTGGT</t>
  </si>
  <si>
    <t>MIP-F81</t>
  </si>
  <si>
    <t>CTCCTGCCTCTTACTCTCCAGNNNNNCTTCAGCTTCCCGATATCCGACGGTAGTGTNNNNNTTCCTGGCCACTGTGGTGC</t>
  </si>
  <si>
    <t>SNPexome-2</t>
  </si>
  <si>
    <t>rs2229546</t>
  </si>
  <si>
    <t>CCCTGGACGGTGCTCCCAGCNNNNNCTTCAGCTTCCCGATATCCGACGGTAGTGTNNNNNAGCAGACAACTGGTGGATCT</t>
  </si>
  <si>
    <t>SNPexome-26</t>
  </si>
  <si>
    <t>GCACCTTGTACAGATCCACCAGNNNNNCTTCAGCTTCCCGATATCCGACGGTAGTGTNNNNNTGGGAAGGTCACCTGCTG</t>
  </si>
  <si>
    <t>MIP-F131</t>
  </si>
  <si>
    <t>rs7514102</t>
  </si>
  <si>
    <t>CCCAACCTGCTGTGCTCCAGGNNNNNCTTCAGCTTCCCGATATCCGACGGTAGTGTNNNNNCCCACCTACCTCCCTTTGG</t>
  </si>
  <si>
    <t>MIP-F132</t>
  </si>
  <si>
    <t>AGAAGAAATCAACACCTTCACCNNNNNCTTCAGCTTCCCGATATCCGACGGTAGTGTNNNNNCCGTCCGGGAACCTGGAG</t>
  </si>
  <si>
    <t>MIP-F03</t>
  </si>
  <si>
    <t>rs10754367</t>
  </si>
  <si>
    <t>CCCTTTCCTTTGGCAGGCTTGNNNNNCTTCAGCTTCCCGATATCCGACGGTAGTGTNNNNNCTGACCAATGTAACGATTG</t>
  </si>
  <si>
    <t>MIP-F83</t>
  </si>
  <si>
    <t>AGAAGACGACCACACCAATCGNNNNNCTTCAGCTTCCCGATATCCGACGGTAGTGTNNNNNAAAGGCTCCAAGTGCCAAG</t>
  </si>
  <si>
    <t>MIP-F04</t>
  </si>
  <si>
    <t>rs843971</t>
  </si>
  <si>
    <t>ATGCCCAGGGAAATGTTGTTGNNNNNCTTCAGCTTCCCGATATCCGACGGTAGTGTNNNNNTGACCCTTGGGAGTGGAGG</t>
  </si>
  <si>
    <t>MIP-F84</t>
  </si>
  <si>
    <t>GCTGGAGAGTTGTGTACACTCNNNNNCTTCAGCTTCCCGATATCCGACGGTAGTGTNNNNNCAAGGCTTGCACACCCAGG</t>
  </si>
  <si>
    <t>MIP-F05</t>
  </si>
  <si>
    <t>rs7522061</t>
  </si>
  <si>
    <t>AGAAAGATGAAGGCAGGGGAAGGNNNNNCTTCAGCTTCCCGATATCCGACGGTAGTGTNNNNNTGCTGCATATGAGAGCC</t>
  </si>
  <si>
    <t>MIP-F85</t>
  </si>
  <si>
    <t>GTCCACAGCCTTCAAAGGAGNNNNNCTTCAGCTTCCCGATATCCGACGGTAGTGTNNNNNTGTGCTGTGCCCACCTCCCA</t>
  </si>
  <si>
    <t>MIP-F133</t>
  </si>
  <si>
    <t>rs6679056</t>
  </si>
  <si>
    <t>GTGGAGTTCTTGTACTTGTGNNNNNCTTCAGCTTCCCGATATCCGACGGTAGTGTNNNNNACAAAGTCAATCATTACTTC</t>
  </si>
  <si>
    <t>MIP-F134</t>
  </si>
  <si>
    <t>GAGATGTCACAGAAGTAATGNNNNNCTTCAGCTTCCCGATATCCGACGGTAGTGTNNNNNAGAAAGGGAACCACAAGTAC</t>
  </si>
  <si>
    <t>SNPexome-25</t>
  </si>
  <si>
    <t>rs1410592</t>
  </si>
  <si>
    <t>TCAGGGACTCAGAAGCAGCCTNNNNNCTTCAGCTTCCCGATATCCGACGGTAGTGTNNNNNGTGGAAGGCTTCTCTGTGG</t>
  </si>
  <si>
    <t>SNPexome-1</t>
  </si>
  <si>
    <t>CCACACCCTTCAGTCTCTGTCNNNNNCTTCAGCTTCCCGATATCCGACGGTAGTGTNNNNNGCTGCTTCTGAGTCCCTGA</t>
  </si>
  <si>
    <t>MIP-F136</t>
  </si>
  <si>
    <t>rs2274064;rs17849501</t>
  </si>
  <si>
    <t>GGTGGGATTGCTCAGCTTCCNNNNNCTTCAGCTTCCCGATATCCGACGGTAGTGTNNNNNAAGCTATATGAGCCAGTGGT</t>
  </si>
  <si>
    <t>MIP-F135</t>
  </si>
  <si>
    <t>rs2274064</t>
  </si>
  <si>
    <t>ACACAGAAAACGTAGCATTCCNNNNNCTTCAGCTTCCCGATATCCGACGGTAGTGTNNNNNTCCTTCTTGGCCAGCTGAG</t>
  </si>
  <si>
    <t>MIP-F137</t>
  </si>
  <si>
    <t>rs7527925</t>
  </si>
  <si>
    <t>CATTGGATTCCTACCAGAAGANNNNNCTTCAGCTTCCCGATATCCGACGGTAGTGTNNNNNACTTTGCTTCTCTTTTCGG</t>
  </si>
  <si>
    <t>MIP-F138</t>
  </si>
  <si>
    <t>GTGCAAAGCCGAAAAGAGAANNNNNCTTCAGCTTCCCGATATCCGACGGTAGTGTNNNNNGATGTTCCATTCTTCTTCTG</t>
  </si>
  <si>
    <t>MIP-F187</t>
  </si>
  <si>
    <t>rs10495407</t>
  </si>
  <si>
    <t>GGCAATGTAAATTTGGGAGAACNNNNNCTTCAGCTTCCCGATATCCGACGGTAGTGTNNNNNTCTGGAGATCTCCACTTC</t>
  </si>
  <si>
    <t>MIP-F188</t>
  </si>
  <si>
    <t>CAACCAAGAGGAAGTGGAGATNNNNNCTTCAGCTTCCCGATATCCGACGGTAGTGTNNNNNGATGATAATTTCGTTCTCC</t>
  </si>
  <si>
    <t>MIP-F181</t>
  </si>
  <si>
    <t>rs891700</t>
  </si>
  <si>
    <t>GAGTGTCATAGCTCACACATANNNNNCTTCAGCTTCCCGATATCCGACGGTAGTGTNNNNNTCAGAGGTGGTATTTCTAG</t>
  </si>
  <si>
    <t>MIP-F182</t>
  </si>
  <si>
    <t>TAACACTCAGCTAGAAATACCANNNNNCTTCAGCTTCCCGATATCCGACGGTAGTGTNNNNNAGCTATGACACTCCTTAG</t>
  </si>
  <si>
    <t>MIP-F183</t>
  </si>
  <si>
    <t>rs1413212;rs6669024</t>
  </si>
  <si>
    <t>TCCACCACTGTCAGTGTTTCNNNNNCTTCAGCTTCCCGATATCCGACGGTAGTGTNNNNNGCTAACAGGCCTTTGTTATT</t>
  </si>
  <si>
    <t>MIP-F184</t>
  </si>
  <si>
    <t>rs1413212</t>
  </si>
  <si>
    <t>GTCTCCTGGATAATGGAATGTNNNNNCTTCAGCTTCCCGATATCCGACGGTAGTGTNNNNNCACTCTTCTGAATCCTGGT</t>
  </si>
  <si>
    <t>MIP-F06</t>
  </si>
  <si>
    <t>rs3811445</t>
  </si>
  <si>
    <t>GCAGGGTCAGGAAATTGGGCNNNNNCTTCAGCTTCCCGATATCCGACGGTAGTGTNNNNNACCAACTCTTCTCTGGTCTT</t>
  </si>
  <si>
    <t>MIP-F86</t>
  </si>
  <si>
    <t>AAGGCCGAAGAAGACCAGAGNNNNNCTTCAGCTTCCCGATATCCGACGGTAGTGTNNNNNTCAGAAGCAGGATCTAAATG</t>
  </si>
  <si>
    <t>MIP-F189</t>
  </si>
  <si>
    <t>rs876724</t>
  </si>
  <si>
    <t>CAAACTCTTTCCCAGGGTAGCNNNNNCTTCAGCTTCCCGATATCCGACGGTAGTGTNNNNNTCTATGAGCAGGCAGTTAG</t>
  </si>
  <si>
    <t>chr2</t>
  </si>
  <si>
    <t>MIP-F190</t>
  </si>
  <si>
    <t>GCCTGCTCATAGATATTCAAATNNNNNCTTCAGCTTCCCGATATCCGACGGTAGTGTNNNNNGGAAAGAGTTTGGCAGGG</t>
  </si>
  <si>
    <t>MIP-F139</t>
  </si>
  <si>
    <t>rs3731631</t>
  </si>
  <si>
    <t>GGACAAGTGCTCTCGACAGGANNNNNCTTCAGCTTCCCGATATCCGACGGTAGTGTNNNNNATGCAAGGGCTAAGGAGGC</t>
  </si>
  <si>
    <t>MIP-F140</t>
  </si>
  <si>
    <t>GGGATGCAAAGGGCCTCCTTNNNNNCTTCAGCTTCCCGATATCCGACGGTAGTGTNNNNNTTCATGAAGACGGTGTCCTG</t>
  </si>
  <si>
    <t>MIP-F07</t>
  </si>
  <si>
    <t>rs935172</t>
  </si>
  <si>
    <t>CCCGTGAGCCATGTGAGCCCGCANNNNNCTTCAGCTTCCCGATATCCGACGGTAGTGTNNNNNTCGATTCCTGTGGTCTC</t>
  </si>
  <si>
    <t>MIP-F87</t>
  </si>
  <si>
    <t>TGACATGGCAGCCTCGAGGGAGNNNNNCTTCAGCTTCCCGATATCCGACGGTAGTGTNNNNNCCTTGGACCTGCGGGCTC</t>
  </si>
  <si>
    <t>MIP-F88</t>
  </si>
  <si>
    <t>rs3739014</t>
  </si>
  <si>
    <t>CCTCGCCGAAAGGACGTTCAGNNNNNCTTCAGCTTCCCGATATCCGACGGTAGTGTNNNNNGCCGGCCCTATGCTGAGCA</t>
  </si>
  <si>
    <t>MIP-F08</t>
  </si>
  <si>
    <t>GGGCCGGCTGGGGTCGTGGCGTNNNNNCTTCAGCTTCCCGATATCCGACGGTAGTGTNNNNNCGCAGGTCCAGGGCGAGA</t>
  </si>
  <si>
    <t>SNPexome-4</t>
  </si>
  <si>
    <t>rs10203363</t>
  </si>
  <si>
    <t>CCCTGTAACCAGACAGACACANNNNNCTTCAGCTTCCCGATATCCGACGGTAGTGTNNNNNAAGCGTGCAGCTGATATTT</t>
  </si>
  <si>
    <t>SNPexome-27</t>
  </si>
  <si>
    <t>rs497692</t>
  </si>
  <si>
    <t>AAGCTAAAATATCAGCTGCACGNNNNNCTTCAGCTTCCCGATATCCGACGGTAGTGTNNNNNAGGGTGATCTCTGCAGTT</t>
  </si>
  <si>
    <t>MIP-F10</t>
  </si>
  <si>
    <t>rs1862066</t>
  </si>
  <si>
    <t>GTGATGAGGTTTCAGTTTCAGCNNNNNCTTCAGCTTCCCGATATCCGACGGTAGTGTNNNNNATAAACAGTAATGGAGAA</t>
  </si>
  <si>
    <t>MIP-F90</t>
  </si>
  <si>
    <t>CACTAGTTAGTCTTCTTGCTANNNNNCTTCAGCTTCCCGATATCCGACGGTAGTGTNNNNNATTCCAGAGGCAAACATGC</t>
  </si>
  <si>
    <t>MIP-F141</t>
  </si>
  <si>
    <t>rs4853575;rs4853574</t>
  </si>
  <si>
    <t>CCAGAGAAAGTGGAAGAATACANNNNNCTTCAGCTTCCCGATATCCGACGGTAGTGTNNNNNCTAATGGGCATGTTTTGT</t>
  </si>
  <si>
    <t>MIP-F142</t>
  </si>
  <si>
    <t>rs4853575</t>
  </si>
  <si>
    <t>GGGTTAACAGATATAACCACACNNNNNCTTCAGCTTCCCGATATCCGACGGTAGTGTNNNNNTTACATGTGAGGGCTCAG</t>
  </si>
  <si>
    <t>MIP-F143</t>
  </si>
  <si>
    <t>rs3796028;rs189877000</t>
  </si>
  <si>
    <t>CCCAGCCCTAAAACCAGAGTCNNNNNCTTCAGCTTCCCGATATCCGACGGTAGTGTNNNNNGCGTGGCTTCATGGGTCAC</t>
  </si>
  <si>
    <t>MIP-F144</t>
  </si>
  <si>
    <t>GGCAGTGGCATGCATTTGTGNNNNNCTTCAGCTTCCCGATATCCGACGGTAGTGTNNNNNAGCTGCTCCCTGGACTCTGG</t>
  </si>
  <si>
    <t>SNPexome-3</t>
  </si>
  <si>
    <t>TCTTGTCCCTGTTATAGTGCNNNNNCTTCAGCTTCCCGATATCCGACGGTAGTGTNNNNNTTTTAGCCCAGGTATTCCCA</t>
  </si>
  <si>
    <t>SNPexome-28</t>
  </si>
  <si>
    <t>GTGGGAATACCTGGGCTAAANNNNNCTTCAGCTTCCCGATATCCGACGGTAGTGTNNNNNTTTCAGGCACTATAACAGGG</t>
  </si>
  <si>
    <t>MIP-F191</t>
  </si>
  <si>
    <t>rs907100</t>
  </si>
  <si>
    <t>GAATCGTTATCAGGAACTCCCNNNNNCTTCAGCTTCCCGATATCCGACGGTAGTGTNNNNNTTCCTTTCCAAGCCTTGGA</t>
  </si>
  <si>
    <t>MIP-F192</t>
  </si>
  <si>
    <t>CCAAGGCTTGGAAAGGAATCANNNNNCTTCAGCTTCCCGATATCCGACGGTAGTGTNNNNNCTGATAACGATTCTGAAGG</t>
  </si>
  <si>
    <t>MIP-F193</t>
  </si>
  <si>
    <t>rs1357617;rs11689319</t>
  </si>
  <si>
    <t>AATTCAGCTTGGGAAGTCAAATNNNNNCTTCAGCTTCCCGATATCCGACGGTAGTGTNNNNNGGTTATCAACAAGATGAG</t>
  </si>
  <si>
    <t>chr3</t>
  </si>
  <si>
    <t>MIP-F194</t>
  </si>
  <si>
    <t>GGGCTTTTCAATTCTCATCTTGNNNNNCTTCAGCTTCCCGATATCCGACGGTAGTGTNNNNNGACCACTTCACCCTCTGT</t>
  </si>
  <si>
    <t>SNPexome-5</t>
  </si>
  <si>
    <t>rs2819561</t>
  </si>
  <si>
    <t>ACGACTGCTCCTTGGACTGGGNNNNNCTTCAGCTTCCCGATATCCGACGGTAGTGTNNNNNTTCCTTTGGCCATTGGGCA</t>
  </si>
  <si>
    <t>SNPexome-29</t>
  </si>
  <si>
    <t>ACCTGCCCAATGGCCAAAGGAANNNNNCTTCAGCTTCCCGATATCCGACGGTAGTGTNNNNNCCCAGTCCAAGGAGCAGT</t>
  </si>
  <si>
    <t>MIP-F91</t>
  </si>
  <si>
    <t>rs2304725</t>
  </si>
  <si>
    <t>GCCTGGACCATCTGTTACTTCNNNNNCTTCAGCTTCCCGATATCCGACGGTAGTGTNNNNNCTCCACCCTCCCTTCTGCA</t>
  </si>
  <si>
    <t>MIP-F11</t>
  </si>
  <si>
    <t>TGGCCAGGACCCGGTGCCTGCANNNNNCTTCAGCTTCCCGATATCCGACGGTAGTGTNNNNNCCCCTTCCAGATACAGAA</t>
  </si>
  <si>
    <t>MIP-F12</t>
  </si>
  <si>
    <t>rs6765537</t>
  </si>
  <si>
    <t>ACCTGGATTCTCCTTGCTGGNNNNNCTTCAGCTTCCCGATATCCGACGGTAGTGTNNNNNAACATTTCTGCCAGCTATCC</t>
  </si>
  <si>
    <t>MIP-F92</t>
  </si>
  <si>
    <t>CTGACATACAGCGACGTTTCCNNNNNCTTCAGCTTCCCGATATCCGACGGTAGTGTNNNNNAGCCCTGGCCTTCAGTATT</t>
  </si>
  <si>
    <t>MIP-F93</t>
  </si>
  <si>
    <t>rs571391</t>
  </si>
  <si>
    <t>GTGCTTACTAATTTGGTCTGTNNNNNCTTCAGCTTCCCGATATCCGACGGTAGTGTNNNNNGATTCAGCTGCAGTATCTG</t>
  </si>
  <si>
    <t>MIP-F13</t>
  </si>
  <si>
    <t>GCCCATCTTCGCAGATACTGNNNNNCTTCAGCTTCCCGATATCCGACGGTAGTGTNNNNNAAATGGATTCCACAGACCAA</t>
  </si>
  <si>
    <t>MIP-F145</t>
  </si>
  <si>
    <t>rs9851180;rs28365795</t>
  </si>
  <si>
    <t>GGAGATCTAGCTTCAAGCCCANNNNNCTTCAGCTTCCCGATATCCGACGGTAGTGTNNNNNTTCTCAATGATGTGGTGGT</t>
  </si>
  <si>
    <t>MIP-F146</t>
  </si>
  <si>
    <t>TCCTGAGTCTCCAGAACCACCNNNNNCTTCAGCTTCCCGATATCCGACGGTAGTGTNNNNNGGCTTGAAGCTAGATCTCC</t>
  </si>
  <si>
    <t>MIP-F147</t>
  </si>
  <si>
    <t>rs3796181</t>
  </si>
  <si>
    <t>GATCATCCCAATGGTGGCTGTNNNNNCTTCAGCTTCCCGATATCCGACGGTAGTGTNNNNNCCAACATGCACAGTACAAA</t>
  </si>
  <si>
    <t>MIP-F148</t>
  </si>
  <si>
    <t>GCTGTCTTTGCTCTTTTATTAANNNNNCTTCAGCTTCCCGATATCCGACGGTAGTGTNNNNNCCTCCTGTGCCTTGTAGG</t>
  </si>
  <si>
    <t>MIP-F149</t>
  </si>
  <si>
    <t>rs6788448</t>
  </si>
  <si>
    <t>ATCACAGATCACTCTGTCACNNNNNCTTCAGCTTCCCGATATCCGACGGTAGTGTNNNNNCTGGAGAAATTACCTCCTTG</t>
  </si>
  <si>
    <t>MIP-F150</t>
  </si>
  <si>
    <t>GTTGAAGTTACACCAATTTGGNNNNNCTTCAGCTTCCCGATATCCGACGGTAGTGTNNNNNAATAGGTGAGGAGTCAGTT</t>
  </si>
  <si>
    <t>SNPexome-6</t>
  </si>
  <si>
    <t>rs4688963</t>
  </si>
  <si>
    <t>ACAAGCAGCAAGAAGTGAGGTGNNNNNCTTCAGCTTCCCGATATCCGACGGTAGTGTNNNNNGCTGTCGGGCTTTGGAGC</t>
  </si>
  <si>
    <t>chr4</t>
  </si>
  <si>
    <t>SNPexome-30</t>
  </si>
  <si>
    <t>AGCTCCAAAGCCCGACAGCTNNNNNCTTCAGCTTCCCGATATCCGACGGTAGTGTNNNNNATTTCACAGATGGAAGCTTT</t>
  </si>
  <si>
    <t>MIP-F197</t>
  </si>
  <si>
    <t>rs2046361</t>
  </si>
  <si>
    <t>GGAAAAGTCTTAAAGGTAAGGANNNNNCTTCAGCTTCCCGATATCCGACGGTAGTGTNNNNNGGTCATTGTTGACACTTC</t>
  </si>
  <si>
    <t>MIP-F198</t>
  </si>
  <si>
    <t>GAAGGTGAAGTGTCAACAATGNNNNNCTTCAGCTTCCCGATATCCGACGGTAGTGTNNNNNGTATCCTTACCTTTAAGAC</t>
  </si>
  <si>
    <t>MIP-F94</t>
  </si>
  <si>
    <t>rs11096957</t>
  </si>
  <si>
    <t>CGGTTCTATTGCTTAATAAAGTNNNNNCTTCAGCTTCCCGATATCCGACGGTAGTGTNNNNNTATAGATGGCAAAAGCCA</t>
  </si>
  <si>
    <t>MIP-F14</t>
  </si>
  <si>
    <t>GAAGTCTTGATTCCATCACGCANNNNNCTTCAGCTTCCCGATATCCGACGGTAGTGTNNNNNGAACCGATGTCTTAGCAT</t>
  </si>
  <si>
    <t>MIP-F15</t>
  </si>
  <si>
    <t>rs931606</t>
  </si>
  <si>
    <t>TCCAGACCACCTAGGAGGAATTGNNNNNCTTCAGCTTCCCGATATCCGACGGTAGTGTNNNNNGTTTCCCCTTCAAATAG</t>
  </si>
  <si>
    <t>MIP-F95</t>
  </si>
  <si>
    <t>GCTCCATCACAAACTGTCCTANNNNNCTTCAGCTTCCCGATATCCGACGGTAGTGTNNNNNCAAAAGTCTGAGCGCTCCA</t>
  </si>
  <si>
    <t>MIP-F151</t>
  </si>
  <si>
    <t>rs2230600</t>
  </si>
  <si>
    <t>GCTCTTTCCTGGACAGCCAGCNNNNNCTTCAGCTTCCCGATATCCGACGGTAGTGTNNNNNGCTCAGGTCTAGGATTCAG</t>
  </si>
  <si>
    <t>MIP-F152</t>
  </si>
  <si>
    <t>ACTGAATCCTAGACCTGAGCTNNNNNCTTCAGCTTCCCGATATCCGACGGTAGTGTNNNNNTCCACTTTCTGCTGCTGGC</t>
  </si>
  <si>
    <t>MIP-F16</t>
  </si>
  <si>
    <t>rs3736455</t>
  </si>
  <si>
    <t>GCAGGGGCTCTGCCCCCTCCAANNNNNCTTCAGCTTCCCGATATCCGACGGTAGTGTNNNNNCAAGTCCAAACAGAAGCA</t>
  </si>
  <si>
    <t>MIP-F96</t>
  </si>
  <si>
    <t>GCGATGACCTGTATGATTTGNNNNNCTTCAGCTTCCCGATATCCGACGGTAGTGTNNNNNAAGCAAGTCAAGAAAGGCCC</t>
  </si>
  <si>
    <t>MIP-F195</t>
  </si>
  <si>
    <t>rs1979255</t>
  </si>
  <si>
    <t>CATCCATAGTCTCTGAACTGGNNNNNCTTCAGCTTCCCGATATCCGACGGTAGTGTNNNNNTAGCTTGTGTTGGTCAGGG</t>
  </si>
  <si>
    <t>MIP-F196</t>
  </si>
  <si>
    <t>AGAGTTCCAACGTTCCATGCCNNNNNCTTCAGCTTCCCGATATCCGACGGTAGTGTNNNNNTACCAGTTCAGAGACTATG</t>
  </si>
  <si>
    <t>MIP-F201</t>
  </si>
  <si>
    <t>rs717302</t>
  </si>
  <si>
    <t>ACCTCTTTCTGTGTTTGGACANNNNNCTTCAGCTTCCCGATATCCGACGGTAGTGTNNNNNAAGGATATGGCAAATAAGC</t>
  </si>
  <si>
    <t>chr5</t>
  </si>
  <si>
    <t>MIP-F202</t>
  </si>
  <si>
    <t>CTAAAGCTTATTTGCCATATCCNNNNNCTTCAGCTTCCCGATATCCGACGGTAGTGTNNNNNCACAGAAAGAGGTTCATA</t>
  </si>
  <si>
    <t>MIP-F154</t>
  </si>
  <si>
    <t>rs636926</t>
  </si>
  <si>
    <t>GCTGATGAGCATGCCGCTTGTNNNNNCTTCAGCTTCCCGATATCCGACGGTAGTGTNNNNNCTGAGTCGCCAGTGTCTGT</t>
  </si>
  <si>
    <t>MIP-F153</t>
  </si>
  <si>
    <t>CTGCAGATCATGGGGCCCTTGNNNNNCTTCAGCTTCCCGATATCCGACGGTAGTGTNNNNNGGGTCCCTGGATGTGGCTC</t>
  </si>
  <si>
    <t>SNPexome-7</t>
  </si>
  <si>
    <t>rs309557</t>
  </si>
  <si>
    <t>CAACAGTGTCTCATCCCATAGNNNNNCTTCAGCTTCCCGATATCCGACGGTAGTGTNNNNNCGATTAGGAGAACCAAATT</t>
  </si>
  <si>
    <t>SNPexome-31</t>
  </si>
  <si>
    <t>ACCTGTGGAAAAGCCCCTTANNNNNCTTCAGCTTCCCGATATCCGACGGTAGTGTNNNNNCTCCAGAGCCTTCCATCATT</t>
  </si>
  <si>
    <t>MIP-F97</t>
  </si>
  <si>
    <t>rs1056893</t>
  </si>
  <si>
    <t>GTAGATGTAGACTTCTGTCCTNNNNNCTTCAGCTTCCCGATATCCGACGGTAGTGTNNNNNCGGCTCTCTTGAAGCTGGC</t>
  </si>
  <si>
    <t>MIP-F17</t>
  </si>
  <si>
    <t>TCAGGTCACAGGCCAGCTTCNNNNNCTTCAGCTTCCCGATATCCGACGGTAGTGTNNNNNACAAAGGGTAGGACAGAAGT</t>
  </si>
  <si>
    <t>MIP-F98</t>
  </si>
  <si>
    <t>rs2304054</t>
  </si>
  <si>
    <t>GGGCACAGAACCCCTGTCCACNNNNNCTTCAGCTTCCCGATATCCGACGGTAGTGTNNNNNATCCTCCTGGATGGAGGGG</t>
  </si>
  <si>
    <t>MIP-F18</t>
  </si>
  <si>
    <t>CCCAGATGTCCCAAGCTGTGNNNNNCTTCAGCTTCCCGATATCCGACGGTAGTGTNNNNNCTGGTTGACGGTATTAGCAG</t>
  </si>
  <si>
    <t>MIP-F19</t>
  </si>
  <si>
    <t>rs315717</t>
  </si>
  <si>
    <t>ATGAATGAGATTGGCAGGCCCCAGNNNNNCTTCAGCTTCCCGATATCCGACGGTAGTGTNNNNNGGCTTAGTAGATCTTG</t>
  </si>
  <si>
    <t>MIP-F99</t>
  </si>
  <si>
    <t>CCTTTGCCCCAGCCAGCACTANNNNNCTTCAGCTTCCCGATATCCGACGGTAGTGTNNNNNCTAGCTGTTTCTAACTGGG</t>
  </si>
  <si>
    <t>MIP-F199</t>
  </si>
  <si>
    <t>rs251934</t>
  </si>
  <si>
    <t>TGCCCTCTAATTACTTCAGGCNNNNNCTTCAGCTTCCCGATATCCGACGGTAGTGTNNNNNCTCTTGCTAGAATCCAGAC</t>
  </si>
  <si>
    <t>MIP-F200</t>
  </si>
  <si>
    <t>GATATCTACTACTTCATCTGCCNNNNNCTTCAGCTTCCCGATATCCGACGGTAGTGTNNNNNCCCAGAGGGTGGGCAAAG</t>
  </si>
  <si>
    <t>MIP-F20</t>
  </si>
  <si>
    <t>rs2273621</t>
  </si>
  <si>
    <t>CCACTACACAGAAAACACTCTNNNNNCTTCAGCTTCCCGATATCCGACGGTAGTGTNNNNNGCTACACACTTGTTGGCAT</t>
  </si>
  <si>
    <t>chr6</t>
  </si>
  <si>
    <t>MIP-F100</t>
  </si>
  <si>
    <t>GAACTGTTCTTCACAGAGATCNNNNNCTTCAGCTTCCCGATATCCGACGGTAGTGTNNNNNCCACTAATGGGTTTGGAAC</t>
  </si>
  <si>
    <t>SNPexome-8</t>
  </si>
  <si>
    <t>rs2942</t>
  </si>
  <si>
    <t>CTCTGGCAAGAGCCTGACCTTTNNNNNCTTCAGCTTCCCGATATCCGACGGTAGTGTNNNNNCGCCTCTCTGTGCACGTG</t>
  </si>
  <si>
    <t>SNPexome-32</t>
  </si>
  <si>
    <t>TTGCAGGCCGTCTCATTGGTCNNNNNCTTCAGCTTCCCGATATCCGACGGTAGTGTNNNNNGTCTTGGTGCTGGTATCTG</t>
  </si>
  <si>
    <t>MIP-F203</t>
  </si>
  <si>
    <t>rs727811</t>
  </si>
  <si>
    <t>GTCGTTGAAGTTCCGGTAAGNNNNNCTTCAGCTTCCCGATATCCGACGGTAGTGTNNNNNACTTAATATTTCATGCCCAC</t>
  </si>
  <si>
    <t>MIP-F204</t>
  </si>
  <si>
    <t>GCTCTGTGGGCATGAAATATTANNNNNCTTCAGCTTCCCGATATCCGACGGTAGTGTNNNNNTACCGGAACTTCAACGAC</t>
  </si>
  <si>
    <t>MIP-F101</t>
  </si>
  <si>
    <t>rs1553960</t>
  </si>
  <si>
    <t>GCCCTAACCCAATCACCCANNNNNCTTCAGCTTCCCGATATCCGACGGTAGTGTNNNNNTTCACTGCTTGCCTATAAACA</t>
  </si>
  <si>
    <t>chr7</t>
  </si>
  <si>
    <t>MIP-F21</t>
  </si>
  <si>
    <t>CTATGATATCCAGTCTTTCACAGNNNNNCTTCAGCTTCCCGATATCCGACGGTAGTGTNNNNNTCGTACAATGTGGGTGA</t>
  </si>
  <si>
    <t>SNPexome-9</t>
  </si>
  <si>
    <t>rs17548783</t>
  </si>
  <si>
    <t>CCAGCATGGGAGGCTCAGGTGNNNNNCTTCAGCTTCCCGATATCCGACGGTAGTGTNNNNNTGGACCCAGGTCGTACGAT</t>
  </si>
  <si>
    <t>SNPexome-33</t>
  </si>
  <si>
    <t>GGTGGTGGGTTGTGAAGATGATNNNNNCTTCAGCTTCCCGATATCCGACGGTAGTGTNNNNNCAGGCAGAAGGGAGGACC</t>
  </si>
  <si>
    <t>MIP-F102</t>
  </si>
  <si>
    <t>rs2240090</t>
  </si>
  <si>
    <t>GGGCAGGTACTTCCTCCCTTGNNNNNCTTCAGCTTCCCGATATCCGACGGTAGTGTNNNNNAAAGAAGTCACCCTGGGCG</t>
  </si>
  <si>
    <t>MIP-F22</t>
  </si>
  <si>
    <t>GGAATCCGTGTGGCCTTATCTNNNNNCTTCAGCTTCCCGATATCCGACGGTAGTGTNNNNNAGCACAGCCAGCCCCATGA</t>
  </si>
  <si>
    <t>MIP-F205</t>
  </si>
  <si>
    <t>rs737681</t>
  </si>
  <si>
    <t>AGATGGCCTCACATGTGACCNNNNNCTTCAGCTTCCCGATATCCGACGGTAGTGTNNNNNATGTAGGCACTGTTCCAGGG</t>
  </si>
  <si>
    <t>MIP-F206</t>
  </si>
  <si>
    <t>CCCTGGAACAGTGCCTACATCNNNNNCTTCAGCTTCCCGATATCCGACGGTAGTGTNNNNNGTCACATGTGAGGCCATCT</t>
  </si>
  <si>
    <t>MIP-F23</t>
  </si>
  <si>
    <t>rs12919</t>
  </si>
  <si>
    <t>GCCACTTCTTGCTAAAGAACGCNNNNNCTTCAGCTTCCCGATATCCGACGGTAGTGTNNNNNGCCAGCTCAGCCCTGACA</t>
  </si>
  <si>
    <t>MIP-F103</t>
  </si>
  <si>
    <t>TCGTATAAACACATGTCAGGGNNNNNCTTCAGCTTCCCGATATCCGACGGTAGTGTNNNNNCTGTGGGCCTGTGCGTTCT</t>
  </si>
  <si>
    <t>MIP-F207</t>
  </si>
  <si>
    <t>rs763869</t>
  </si>
  <si>
    <t>AATGTCAACAGAAAGCACTTGANNNNNCTTCAGCTTCCCGATATCCGACGGTAGTGTNNNNNTGATGTGGCTACTCCCTC</t>
  </si>
  <si>
    <t>chr8</t>
  </si>
  <si>
    <t>MIP-F208</t>
  </si>
  <si>
    <t>ACATTATGAGGGAGTAGCCACNNNNNCTTCAGCTTCCCGATATCCGACGGTAGTGTNNNNNCAAGTGCTTTCTGTTGACA</t>
  </si>
  <si>
    <t>MIP-F104</t>
  </si>
  <si>
    <t>rs2301963</t>
  </si>
  <si>
    <t>GCCGCTGCTGAAGTCCATCGGNNNNNCTTCAGCTTCCCGATATCCGACGGTAGTGTNNNNNATGAGAAGTGGGAGTTACA</t>
  </si>
  <si>
    <t>MIP-F24</t>
  </si>
  <si>
    <t>AGCACCAGACGTAAGTGAGACNNNNNCTTCAGCTTCCCGATATCCGACGGTAGTGTNNNNNAGAGTCAGACTCCAGCCCC</t>
  </si>
  <si>
    <t>MIP-F155</t>
  </si>
  <si>
    <t>rs6468171</t>
  </si>
  <si>
    <t>AATACGAGCAGGAGACAGAGCNNNNNCTTCAGCTTCCCGATATCCGACGGTAGTGTNNNNNAAGGCCCTTAGTGCGAAAC</t>
  </si>
  <si>
    <t>MIP-F156</t>
  </si>
  <si>
    <t>GTGTTTCGCACTAAGGGCCTTNNNNNCTTCAGCTTCCCGATATCCGACGGTAGTGTNNNNNTTGGCCACGGGCTCTGTCT</t>
  </si>
  <si>
    <t>SNPexome-10</t>
  </si>
  <si>
    <t>rs4735258</t>
  </si>
  <si>
    <t>TTCCAGTTGGTCATTCTAAGCNNNNNCTTCAGCTTCCCGATATCCGACGGTAGTGTNNNNNGTGAGTGGCTCTTTCACTG</t>
  </si>
  <si>
    <t>SNPexome-34</t>
  </si>
  <si>
    <t>GAATTGCCAGTGAAAGAGCCANNNNNCTTCAGCTTCCCGATATCCGACGGTAGTGTNNNNNGCTTAGAATGACCAACTGG</t>
  </si>
  <si>
    <t>MIP-F105</t>
  </si>
  <si>
    <t>rs4870723</t>
  </si>
  <si>
    <t>GCAGATGGGACTGAAATCAATNNNNNCTTCAGCTTCCCGATATCCGACGGTAGTGTNNNNNCCTGAGAATCTCCAATGTT</t>
  </si>
  <si>
    <t>MIP-F25</t>
  </si>
  <si>
    <t>ACTGTTAGAGCCAACATTGGAGNNNNNCTTCAGCTTCCCGATATCCGACGGTAGTGTNNNNNCCGGAACTTACCTCATTG</t>
  </si>
  <si>
    <t>MIP-F26</t>
  </si>
  <si>
    <t>rs7465584</t>
  </si>
  <si>
    <t>GGTGATGTCTTGAAGACCAGCNNNNNCTTCAGCTTCCCGATATCCGACGGTAGTGTNNNNNAAGTGGGCCCTGCTCACAG</t>
  </si>
  <si>
    <t>MIP-F106</t>
  </si>
  <si>
    <t>CCAGGGTCTGTGAGCAGGGCCNNNNNCTTCAGCTTCCCGATATCCGACGGTAGTGTNNNNNGGCTCCTCGGTGTCAGAAG</t>
  </si>
  <si>
    <t>MIP-F157</t>
  </si>
  <si>
    <t>rs301430</t>
  </si>
  <si>
    <t>CAGCGGTGTTTATTGCACAGTNNNNNCTTCAGCTTCCCGATATCCGACGGTAGTGTNNNNNTAACCAGGTGGACAAGAGG</t>
  </si>
  <si>
    <t>chr9</t>
  </si>
  <si>
    <t>MIP-F158</t>
  </si>
  <si>
    <t>TCGAGTGATCCTCTTGTCCACNNNNNCTTCAGCTTCCCGATATCCGACGGTAGTGTNNNNNCCAGGTCATTCAACTGTGC</t>
  </si>
  <si>
    <t>MIP-F107</t>
  </si>
  <si>
    <t>rs1539172</t>
  </si>
  <si>
    <t>CACTCCAGTGAGGAAGCTGACNNNNNCTTCAGCTTCCCGATATCCGACGGTAGTGTNNNNNTACTTCGGGAAGAGCAGGC</t>
  </si>
  <si>
    <t>MIP-F27</t>
  </si>
  <si>
    <t>CATTCAATAGCATTTGTGCCTGCNNNNNCTTCAGCTTCCCGATATCCGACGGTAGTGTNNNNNACCTTAACAGCTTCTCC</t>
  </si>
  <si>
    <t>MIP-F159</t>
  </si>
  <si>
    <t>rs577993</t>
  </si>
  <si>
    <t>GGATCAGGGCTGCTTTGTTGANNNNNCTTCAGCTTCCCGATATCCGACGGTAGTGTNNNNNACATCTCCTGTTGTCCCTG</t>
  </si>
  <si>
    <t>MIP-F160</t>
  </si>
  <si>
    <t>CTTCTCCAGAAACAGGGACAANNNNNCTTCAGCTTCCCGATATCCGACGGTAGTGTNNNNNCATTCTGTGACAATCAACA</t>
  </si>
  <si>
    <t>SNPexome-35</t>
  </si>
  <si>
    <t>rs1381532</t>
  </si>
  <si>
    <t>GCCTATAAGAACACAGTAGAAGNNNNNCTTCAGCTTCCCGATATCCGACGGTAGTGTNNNNNTGTACTCTCCTTGGAGCC</t>
  </si>
  <si>
    <t>SNPexome-11</t>
  </si>
  <si>
    <t>CCCGGCTCCAAGGAGAGTACNNNNNCTTCAGCTTCCCGATATCCGACGGTAGTGTNNNNNTTATAGGCAAAGATGCTGGA</t>
  </si>
  <si>
    <t>MIP-F161</t>
  </si>
  <si>
    <t>rs1572983</t>
  </si>
  <si>
    <t>GATATGCACTGGCTCATCAACNNNNNCTTCAGCTTCCCGATATCCGACGGTAGTGTNNNNNAACATGTCTCCGTTTTCAT</t>
  </si>
  <si>
    <t>MIP-F162</t>
  </si>
  <si>
    <t>CAGGCATCACTGGAAGATGAANNNNNCTTCAGCTTCCCGATATCCGACGGTAGTGTNNNNNGCTACCCCTGTGAGTGCAC</t>
  </si>
  <si>
    <t>MIP-F28</t>
  </si>
  <si>
    <t>rs1536928</t>
  </si>
  <si>
    <t>GGGGGTCACAGATGGCCACANNNNNCTTCAGCTTCCCGATATCCGACGGTAGTGTNNNNNAACATGGTGTGCAGTATGGA</t>
  </si>
  <si>
    <t>MIP-F108</t>
  </si>
  <si>
    <t>GCTGGGTGGTGTCCATACTGCNNNNNCTTCAGCTTCCCGATATCCGACGGTAGTGTNNNNNCTGTCATGGCTCTGGATCG</t>
  </si>
  <si>
    <t>MIP-F211</t>
  </si>
  <si>
    <t>rs1463729</t>
  </si>
  <si>
    <t>ACATGTGAAACACACGAGACAANNNNNCTTCAGCTTCCCGATATCCGACGGTAGTGTNNNNNGCCTGTACCTGCAACTAT</t>
  </si>
  <si>
    <t>MIP-F212</t>
  </si>
  <si>
    <t>ATAGTTGCAGGTACAGGCGGNNNNNCTTCAGCTTCCCGATATCCGACGGTAGTGTNNNNNGTCTCGTGTGTTTCACATGT</t>
  </si>
  <si>
    <t>MIP-F29</t>
  </si>
  <si>
    <t>rs634710</t>
  </si>
  <si>
    <t>AGCTAAGAGAGGGTGGGCCCAGGNNNNNCTTCAGCTTCCCGATATCCGACGGTAGTGTNNNNNAGAAGCCCAGATAGTGG</t>
  </si>
  <si>
    <t>MIP-F109</t>
  </si>
  <si>
    <t>GCTGCTCCAGAGCAAGGGCCTNNNNNCTTCAGCTTCCCGATATCCGACGGTAGTGTNNNNNGCGGTGGTCTGGTCAGCTG</t>
  </si>
  <si>
    <t>MIP-F209</t>
  </si>
  <si>
    <t>rs1360288</t>
  </si>
  <si>
    <t>CCTCCAGACCTGAAAGATGGANNNNNCTTCAGCTTCCCGATATCCGACGGTAGTGTNNNNNCTCTGTGTGTGGCTTTGGG</t>
  </si>
  <si>
    <t>MIP-F210</t>
  </si>
  <si>
    <t>CCAGAGGCTGCAGGGAGCCTNNNNNCTTCAGCTTCCCGATATCCGACGGTAGTGTNNNNNTGCTACTCTTCAAAGCCTCC</t>
  </si>
  <si>
    <t>MIP-F213</t>
  </si>
  <si>
    <t>rs826472</t>
  </si>
  <si>
    <t>AGGATAGCAGATTAATTAGTCTNNNNNCTTCAGCTTCCCGATATCCGACGGTAGTGTNNNNNGTAGCATTTTTATGCATC</t>
  </si>
  <si>
    <t>chr10</t>
  </si>
  <si>
    <t>MIP-F214</t>
  </si>
  <si>
    <t>GAGATAGGTGACTAATATAACANNNNNCTTCAGCTTCCCGATATCCGACGGTAGTGTNNNNNCCCAGCAAAAACTTCTTT</t>
  </si>
  <si>
    <t>MIP-F110</t>
  </si>
  <si>
    <t>rs4242746</t>
  </si>
  <si>
    <t>TCCGGGCCACATGTTATCTGNNNNNCTTCAGCTTCCCGATATCCGACGGTAGTGTNNNNNCTTGTATGAGCTTTGACAGC</t>
  </si>
  <si>
    <t>MIP-F30</t>
  </si>
  <si>
    <t>CCTCTTACCGGAGTAAGTATATGCNNNNNCTTCAGCTTCCCGATATCCGACGGTAGTGTNNNNNACAGAGGGAATTCCAG</t>
  </si>
  <si>
    <t>MIP-F31</t>
  </si>
  <si>
    <t>rs3781128</t>
  </si>
  <si>
    <t>GACCCAGGGAAGGACCCACANNNNNCTTCAGCTTCCCGATATCCGACGGTAGTGTNNNNNGCGGCCGTGGACGATGGAAA</t>
  </si>
  <si>
    <t>MIP-F111</t>
  </si>
  <si>
    <t>GAGGTGACTTTGAATGGGGATNNNNNCTTCAGCTTCCCGATATCCGACGGTAGTGTNNNNNTCTCCCAGCAGAGATGTGG</t>
  </si>
  <si>
    <t>SNPexome-12</t>
  </si>
  <si>
    <t>rs10883099</t>
  </si>
  <si>
    <t>GCCTGCTGGGCTGCTTCCACTNNNNNCTTCAGCTTCCCGATATCCGACGGTAGTGTNNNNNCATCCCTCCAGTCACCATG</t>
  </si>
  <si>
    <t>SNPexome-36</t>
  </si>
  <si>
    <t>CCATGGTGACTGGAGGGATGACNNNNNCTTCAGCTTCCCGATATCCGACGGTAGTGTNNNNNCCAGCAGGCCCACTGGTA</t>
  </si>
  <si>
    <t>MIP-F112</t>
  </si>
  <si>
    <t>rs1891110</t>
  </si>
  <si>
    <t>ACTGTATGGAGGTCAAAAGACTNNNNNCTTCAGCTTCCCGATATCCGACGGTAGTGTNNNNNGAAGTAAAGACAGAGCAC</t>
  </si>
  <si>
    <t>MIP-F32</t>
  </si>
  <si>
    <t>GATAGTTGTCGTGCTCTGTCNNNNNCTTCAGCTTCCCGATATCCGACGGTAGTGTNNNNNTGCTTGCACTTATCTGCCTA</t>
  </si>
  <si>
    <t>MIP-F215</t>
  </si>
  <si>
    <t>rs964681</t>
  </si>
  <si>
    <t>GTGCTCAGACAGCAACCTCTGGNNNNNCTTCAGCTTCCCGATATCCGACGGTAGTGTNNNNNGAGGTGAGCTGGCTGCGT</t>
  </si>
  <si>
    <t>MIP-F216</t>
  </si>
  <si>
    <t>CACCTCCAGGTACCTTCCTGANNNNNCTTCAGCTTCCCGATATCCGACGGTAGTGTNNNNNTGGAGGATTGGTAAGAACC</t>
  </si>
  <si>
    <t>MIP-F217</t>
  </si>
  <si>
    <t>rs901398</t>
  </si>
  <si>
    <t>GTACATTCCAGATGCCCAGCNNNNNCTTCAGCTTCCCGATATCCGACGGTAGTGTNNNNNTTTGACAACTACTATGTCAG</t>
  </si>
  <si>
    <t>chr11</t>
  </si>
  <si>
    <t>MIP-F218</t>
  </si>
  <si>
    <t>CCCAGACTGACATAGTAGTTGNNNNNCTTCAGCTTCCCGATATCCGACGGTAGTGTNNNNNGACTCAAGGAGCTTAGCTG</t>
  </si>
  <si>
    <t>SNPexome-13</t>
  </si>
  <si>
    <t>rs4617548</t>
  </si>
  <si>
    <t>CGGAGGCATGTGACCCTGAACNNNNNCTTCAGCTTCCCGATATCCGACGGTAGTGTNNNNNAAGAGGAATCCCTGTTGGG</t>
  </si>
  <si>
    <t>SNPexome-37</t>
  </si>
  <si>
    <t>GCTGCTGCTGCCCAACAGGGNNNNNCTTCAGCTTCCCGATATCCGACGGTAGTGTNNNNNGCTCTCTTCTGTTTAGCAGG</t>
  </si>
  <si>
    <t>MIP-F33</t>
  </si>
  <si>
    <t>rs4453265</t>
  </si>
  <si>
    <t>CTAGGATGCTGACTGCAAACGNNNNNCTTCAGCTTCCCGATATCCGACGGTAGTGTNNNNNCCTGAAGAGTTAGACATGC</t>
  </si>
  <si>
    <t>MIP-F113</t>
  </si>
  <si>
    <t>CCTCACCTACCCAGGAGCATGNNNNNCTTCAGCTTCCCGATATCCGACGGTAGTGTNNNNNAGTCCGCCTGACGCAGGAG</t>
  </si>
  <si>
    <t>MIP-F219</t>
  </si>
  <si>
    <t>rs2076848</t>
  </si>
  <si>
    <t>GTTTCATGGGAGTTTCTGATGNNNNNCTTCAGCTTCCCGATATCCGACGGTAGTGTNNNNNCACAGGTATCCTGGCCTCA</t>
  </si>
  <si>
    <t>MIP-F220</t>
  </si>
  <si>
    <t>GTGGTGAGGCCAGGATACCTNNNNNCTTCAGCTTCCCGATATCCGACGGTAGTGTNNNNNTCAGAAACTCCCATGAAACT</t>
  </si>
  <si>
    <t>SNPexome-38</t>
  </si>
  <si>
    <t>rs7300444</t>
  </si>
  <si>
    <t>CAGCACCTCCAAACTTTAGTCNNNNNCTTCAGCTTCCCGATATCCGACGGTAGTGTNNNNNCTCTGCATCATCCCTTAGT</t>
  </si>
  <si>
    <t>chr12</t>
  </si>
  <si>
    <t>SNPexome-14</t>
  </si>
  <si>
    <t>GGCCTGTTGTAGACTAAGGGNNNNNCTTCAGCTTCCCGATATCCGACGGTAGTGTNNNNNAGAAAGGAGGTACTACTGGA</t>
  </si>
  <si>
    <t>MIP-F34</t>
  </si>
  <si>
    <t>rs2617170</t>
  </si>
  <si>
    <t>GCTCCAGTACTCCAATACCTAGNNNNNCTTCAGCTTCCCGATATCCGACGGTAGTGTNNNNNCTGTACTAACATCAGAAC</t>
  </si>
  <si>
    <t>MIP-F114</t>
  </si>
  <si>
    <t>GCAGAAAGGTACATTATGATNNNNNCTTCAGCTTCCCGATATCCGACGGTAGTGTNNNNNTTTTGTAAGAATCACTTTAA</t>
  </si>
  <si>
    <t>MIP-F223</t>
  </si>
  <si>
    <t>rs1335873</t>
  </si>
  <si>
    <t>GTACCTGGTACGGGAGAGCATNNNNNCTTCAGCTTCCCGATATCCGACGGTAGTGTNNNNNTTGGACCTACTGCACGTGG</t>
  </si>
  <si>
    <t>chr13</t>
  </si>
  <si>
    <t>MIP-F224</t>
  </si>
  <si>
    <t>TCATCCACGTGCAGTAGGTCCNNNNNCTTCAGCTTCCCGATATCCGACGGTAGTGTNNNNNCCGTACCAGGTACCTAGCT</t>
  </si>
  <si>
    <t>MIP-F35</t>
  </si>
  <si>
    <t>rs495680</t>
  </si>
  <si>
    <t>ATCCGGCAGTGCTGTCCCCNNNNNCTTCAGCTTCCCGATATCCGACGGTAGTGTNNNNNGAAAGTGCCTTGGGGAATGTT</t>
  </si>
  <si>
    <t>MIP-F115</t>
  </si>
  <si>
    <t>CCCAAGGATCACAAACCAGGANNNNNCTTCAGCTTCCCGATATCCGACGGTAGTGTNNNNNGAGGACCTAGATGTGCTGG</t>
  </si>
  <si>
    <t>SNPexome-15</t>
  </si>
  <si>
    <t>rs9532292</t>
  </si>
  <si>
    <t>CAGTGCGCAGCTCGTGCTGTGNNNNNCTTCAGCTTCCCGATATCCGACGGTAGTGTNNNNNGTGACCAGCCCTATGAGAG</t>
  </si>
  <si>
    <t>SNPexome-39</t>
  </si>
  <si>
    <t>ACTTCTCTCATAGGGCTGGTCANNNNNCTTCAGCTTCCCGATATCCGACGGTAGTGTNNNNNTCACAGCACGAGCTGCGC</t>
  </si>
  <si>
    <t>MIP-F221</t>
  </si>
  <si>
    <t>rs354439</t>
  </si>
  <si>
    <t>AGAGTTAAGAAAACATCCTGTTNNNNNCTTCAGCTTCCCGATATCCGACGGTAGTGTNNNNNCTCATGTATCACATTCCT</t>
  </si>
  <si>
    <t>MIP-F222</t>
  </si>
  <si>
    <t>AAGGGAAAGAGAAGCCACCANNNNNCTTCAGCTTCCCGATATCCGACGGTAGTGTNNNNNTTCTTAACTCTCAAATTGCA</t>
  </si>
  <si>
    <t>MIP-F227</t>
  </si>
  <si>
    <t>rs1454361</t>
  </si>
  <si>
    <t>GGGTCGTAGACTCTATGATATANNNNNCTTCAGCTTCCCGATATCCGACGGTAGTGTNNNNNCTGTCCATCATCAGTAAG</t>
  </si>
  <si>
    <t>chr14</t>
  </si>
  <si>
    <t>MIP-F228</t>
  </si>
  <si>
    <t>AAGTGTCTTACTGATGATGGACNNNNNCTTCAGCTTCCCGATATCCGACGGTAGTGTNNNNNATCATAGAGTCTACGACC</t>
  </si>
  <si>
    <t>SNPexome-16</t>
  </si>
  <si>
    <t>rs2297995</t>
  </si>
  <si>
    <t>CATATTTACAGTAGACCTCGCCNNNNNCTTCAGCTTCCCGATATCCGACGGTAGTGTNNNNNGCAGGATGAGTGCTCTGG</t>
  </si>
  <si>
    <t>SNPexome-40</t>
  </si>
  <si>
    <t>GCCTCTGCCAGAGCACTCATNNNNNCTTCAGCTTCCCGATATCCGACGGTAGTGTNNNNNAGTTTGGCGAGGTCTACTGT</t>
  </si>
  <si>
    <t>MIP-F116</t>
  </si>
  <si>
    <t>rs7161192</t>
  </si>
  <si>
    <t>TGAAGGTAGTGTATGCATCGTNNNNNCTTCAGCTTCCCGATATCCGACGGTAGTGTNNNNNTCGCTTCCTCACTGACACC</t>
  </si>
  <si>
    <t>MIP-F36</t>
  </si>
  <si>
    <t>GTAGCAGTGTGAGAACCACAGNNNNNCTTCAGCTTCCCGATATCCGACGGTAGTGTNNNNNCCAGCCACCTGCTATCTGC</t>
  </si>
  <si>
    <t>MIP-F163</t>
  </si>
  <si>
    <t>rs6573560</t>
  </si>
  <si>
    <t>GCCAGAGTTGCTGATAGCATCNNNNNCTTCAGCTTCCCGATATCCGACGGTAGTGTNNNNNTACACCTGCAGCAGAAGTC</t>
  </si>
  <si>
    <t>MIP-F164</t>
  </si>
  <si>
    <t>rs6573560;rs4902293</t>
  </si>
  <si>
    <t>CTGCAAAGTGAACTGCTTTGCNNNNNCTTCAGCTTCCCGATATCCGACGGTAGTGTNNNNNGCCATTCCACTGAGAGATG</t>
  </si>
  <si>
    <t>MIP-F118</t>
  </si>
  <si>
    <t>rs11158685</t>
  </si>
  <si>
    <t>GCTTTCCTCCCACTGCACCCTNNNNNCTTCAGCTTCCCGATATCCGACGGTAGTGTNNNNNACCCCTGGGCTGCCTGCCT</t>
  </si>
  <si>
    <t>MIP-F38</t>
  </si>
  <si>
    <t>TGCACCCTGGTGATCCACCCCANNNNNCTTCAGCTTCCCGATATCCGACGGTAGTGTNNNNNTGCCTGTGCGGGATGCGC</t>
  </si>
  <si>
    <t>MIP-F225</t>
  </si>
  <si>
    <t>rs873196</t>
  </si>
  <si>
    <t>CATGCCTGATTGACTCCAACTNNNNNCTTCAGCTTCCCGATATCCGACGGTAGTGTNNNNNAACAGAAAGTCTGTAGACT</t>
  </si>
  <si>
    <t>MIP-F226</t>
  </si>
  <si>
    <t>GGCTATCTGATTCTGAAGTCTANNNNNCTTCAGCTTCCCGATATCCGACGGTAGTGTNNNNNCACAAATGAGCATGCCAA</t>
  </si>
  <si>
    <t>SNPexome-41</t>
  </si>
  <si>
    <t>rs4577050</t>
  </si>
  <si>
    <t>GCGCTCGTAAGTATATGCTGNNNNNCTTCAGCTTCCCGATATCCGACGGTAGTGTNNNNNAGTAATGTCTCACCTCTCTG</t>
  </si>
  <si>
    <t>chr15</t>
  </si>
  <si>
    <t>SNPexome-17</t>
  </si>
  <si>
    <t>GCGAGACAGAGAGGTGAGACNNNNNCTTCAGCTTCCCGATATCCGACGGTAGTGTNNNNNGGCAGCATGACAGTGATATA</t>
  </si>
  <si>
    <t>MIP-F231</t>
  </si>
  <si>
    <t>rs8037429</t>
  </si>
  <si>
    <t>GAGGTGTAGCAAAGTGAATGATNNNNNCTTCAGCTTCCCGATATCCGACGGTAGTGTNNNNNAAGTGCTACGTAAGAGGT</t>
  </si>
  <si>
    <t>MIP-F232</t>
  </si>
  <si>
    <t>GACCTCTTACGTAGCACTTTNNNNNCTTCAGCTTCCCGATATCCGACGGTAGTGTNNNNNCCATAGTAATAATGTAAGAG</t>
  </si>
  <si>
    <t>MIP-F230</t>
  </si>
  <si>
    <t>rs1528460</t>
  </si>
  <si>
    <t>GCCAAACATACTTGCTCATAGNNNNNCTTCAGCTTCCCGATATCCGACGGTAGTGTNNNNNCTTCCTCCTGGAGATCAAT</t>
  </si>
  <si>
    <t>MIP-F229</t>
  </si>
  <si>
    <t>ATATTGATCTCCAGGAGGAAGNNNNNCTTCAGCTTCCCGATATCCGACGGTAGTGTNNNNNGTATGTTTGGCAAATGCAG</t>
  </si>
  <si>
    <t>MIP-F234</t>
  </si>
  <si>
    <t>rs729172</t>
  </si>
  <si>
    <t>CCTTGGTCATATTAATGAGGCNNNNNCTTCAGCTTCCCGATATCCGACGGTAGTGTNNNNNTTGAGGAAATATGAACACA</t>
  </si>
  <si>
    <t>chr16</t>
  </si>
  <si>
    <t>MIP-F233</t>
  </si>
  <si>
    <t>GTGTGTTCATATTTCCTCAATANNNNNCTTCAGCTTCCCGATATCCGACGGTAGTGTNNNNNTAATATGACCAAGGCTCC</t>
  </si>
  <si>
    <t>MIP-F167</t>
  </si>
  <si>
    <t>rs4553648;rs4343301</t>
  </si>
  <si>
    <t>CAGCTCCACCCACCGCAGTAGNNNNNCTTCAGCTTCCCGATATCCGACGGTAGTGTNNNNNCATACCCGGCCGTCGAAGG</t>
  </si>
  <si>
    <t>MIP-F168</t>
  </si>
  <si>
    <t>CGTGGTGACCTTCGACGGCCGNNNNNCTTCAGCTTCCCGATATCCGACGGTAGTGTNNNNNGGCATTGGGCTCCTACTGC</t>
  </si>
  <si>
    <t>SNPexome-18</t>
  </si>
  <si>
    <t>rs2070203</t>
  </si>
  <si>
    <t>CTTTCCCAGTGTATGGTCGGGNNNNNCTTCAGCTTCCCGATATCCGACGGTAGTGTNNNNNACCATCAGCCAGTGCCACA</t>
  </si>
  <si>
    <t>SNPexome-42</t>
  </si>
  <si>
    <t>CACTGTGGCACTGGCTGATGGNNNNNCTTCAGCTTCCCGATATCCGACGGTAGTGTNNNNNGGGAAAGTTGGTGCTGAGG</t>
  </si>
  <si>
    <t>MIP-F235</t>
  </si>
  <si>
    <t>rs1382387</t>
  </si>
  <si>
    <t>GGTGTTTCTCCTTCGTGCCGNNNNNCTTCAGCTTCCCGATATCCGACGGTAGTGTNNNNNAAATCCCTTAGGATGTTACA</t>
  </si>
  <si>
    <t>MIP-F236</t>
  </si>
  <si>
    <t>TCCAGAGGCTCTGTAACATCCNNNNNCTTCAGCTTCCCGATATCCGACGGTAGTGTNNNNNTCATTCCCATGTTGTGTAC</t>
  </si>
  <si>
    <t>MIP-F237</t>
  </si>
  <si>
    <t>rs740910</t>
  </si>
  <si>
    <t>GAACCTATCTTTGTGTGTTTGNNNNNCTTCAGCTTCCCGATATCCGACGGTAGTGTNNNNNTAACAGTTTGCTAAGTAAG</t>
  </si>
  <si>
    <t>chr17</t>
  </si>
  <si>
    <t>MIP-F238</t>
  </si>
  <si>
    <t>CCTTACTTAGCAAACTGTTANNNNNCTTCAGCTTCCCGATATCCGACGGTAGTGTNNNNNCAAACACACAAAGATAGGTT</t>
  </si>
  <si>
    <t>MIP-F39</t>
  </si>
  <si>
    <t>rs2159132</t>
  </si>
  <si>
    <t>GCAGACACACTGTTACCAACANNNNNCTTCAGCTTCCCGATATCCGACGGTAGTGTNNNNNGTAAGCAGGAAACAGGGCC</t>
  </si>
  <si>
    <t>MIP-F119</t>
  </si>
  <si>
    <t>CAGAAACAGAGCAGACACACTNNNNNCTTCAGCTTCCCGATATCCGACGGTAGTGTNNNNNGTCCCAACAGAAGTAAGCA</t>
  </si>
  <si>
    <t>MIP-F169</t>
  </si>
  <si>
    <t>rs4393623;rs80097258</t>
  </si>
  <si>
    <t>CGAAGTGAGTATCCAGCAAANNNNNCTTCAGCTTCCCGATATCCGACGGTAGTGTNNNNNAAATTTGAACTATATGCCTT</t>
  </si>
  <si>
    <t>MIP-F170</t>
  </si>
  <si>
    <t>rs4393623</t>
  </si>
  <si>
    <t>GGCAGGAAAAGGAAAAAGAAGANNNNNCTTCAGCTTCCCGATATCCGACGGTAGTGTNNNNNAAACCCAGAAAGCAACAC</t>
  </si>
  <si>
    <t>MIP-F40</t>
  </si>
  <si>
    <t>rs1292053</t>
  </si>
  <si>
    <t>GCTTCTGTCAAAAACAAGGTTCNNNNNCTTCAGCTTCCCGATATCCGACGGTAGTGTNNNNNTGCCCGGGCTGTTCTTGT</t>
  </si>
  <si>
    <t>MIP-F120</t>
  </si>
  <si>
    <t>GTCAACATGCATGCTTCTGTCNNNNNCTTCAGCTTCCCGATATCCGACGGTAGTGTNNNNNCTCTAGTTCCAATTGCCCG</t>
  </si>
  <si>
    <t>MIP-F41</t>
  </si>
  <si>
    <t>rs1026128</t>
  </si>
  <si>
    <t>AGCTGGGATGTGCTATGTCGGNNNNNCTTCAGCTTCCCGATATCCGACGGTAGTGTNNNNNACCTGCTCATGTACGTGAA</t>
  </si>
  <si>
    <t>MIP-F121</t>
  </si>
  <si>
    <t>GCGTCCCGGATTCCCGCGAGNNNNNCTTCAGCTTCCCGATATCCGACGGTAGTGTNNNNNAACAAGAGCGGCTTCTCCAG</t>
  </si>
  <si>
    <t>SNPexome-19</t>
  </si>
  <si>
    <t>rs1037256</t>
  </si>
  <si>
    <t>TGCCCTCAACAGTGCCAAGCNNNNNCTTCAGCTTCCCGATATCCGACGGTAGTGTNNNNNATGCATCAAGCACATCGTGG</t>
  </si>
  <si>
    <t>SNPexome-43</t>
  </si>
  <si>
    <t>CGGATGCAGTCCACGATGTGCNNNNNCTTCAGCTTCCCGATATCCGACGGTAGTGTNNNNNTGGCAGAGTCTGGCCATGA</t>
  </si>
  <si>
    <t>MIP-F241</t>
  </si>
  <si>
    <t>rs1493232</t>
  </si>
  <si>
    <t>GTGATTAATTCCTTGAGATGCANNNNNCTTCAGCTTCCCGATATCCGACGGTAGTGTNNNNNGATGTGTCTCAAACTGTT</t>
  </si>
  <si>
    <t>chr18</t>
  </si>
  <si>
    <t>MIP-F242</t>
  </si>
  <si>
    <t>TTGAGACACATCTAAAACCAACNNNNNCTTCAGCTTCCCGATATCCGACGGTAGTGTNNNNNCTCAAGGAATTAATCACC</t>
  </si>
  <si>
    <t>SNPexome-20</t>
  </si>
  <si>
    <t>rs9962023</t>
  </si>
  <si>
    <t>GCGCAGCCGCAGATGCAATTNNNNNCTTCAGCTTCCCGATATCCGACGGTAGTGTNNNNNCACATCAACCACAAACAGCT</t>
  </si>
  <si>
    <t>SNPexome-44</t>
  </si>
  <si>
    <t>GCAGGCCAGGTGAACATTTACNNNNNCTTCAGCTTCCCGATATCCGACGGTAGTGTNNNNNTACGTGGTTGTGGTCGAGT</t>
  </si>
  <si>
    <t>MIP-F122</t>
  </si>
  <si>
    <t>rs2586776</t>
  </si>
  <si>
    <t>TATCTATGAAGAAGGAACCCANNNNNCTTCAGCTTCCCGATATCCGACGGTAGTGTNNNNNGCCCCACAGTCATATTTCT</t>
  </si>
  <si>
    <t>MIP-F42</t>
  </si>
  <si>
    <t>GGTTATTGAAATCAAAATGGGCNNNNNCTTCAGCTTCCCGATATCCGACGGTAGTGTNNNNNGGCAAGATCCAGGGGAAA</t>
  </si>
  <si>
    <t>MIP-F123</t>
  </si>
  <si>
    <t>rs1805034</t>
  </si>
  <si>
    <t>GCTAGAAAACCACCAAATGGTNNNNNCTTCAGCTTCCCGATATCCGACGGTAGTGTNNNNNATAAAACCAAAGCACTGAA</t>
  </si>
  <si>
    <t>MIP-F43</t>
  </si>
  <si>
    <t>GATGTTCTACTCTCTTTCCAAGGNNNNNCTTCAGCTTCCCGATATCCGACGGTAGTGTNNNNNATCAACCAACAGGCTCT</t>
  </si>
  <si>
    <t>MIP-F44</t>
  </si>
  <si>
    <t>rs3826616</t>
  </si>
  <si>
    <t>GTGGCAGGTTCTCTTCTCCGNNNNNCTTCAGCTTCCCGATATCCGACGGTAGTGTNNNNNGTCAGGAATTCCCGGTGCAG</t>
  </si>
  <si>
    <t>MIP-F124</t>
  </si>
  <si>
    <t>CTCCATTCTGCTGCACCGGGANNNNNCTTCAGCTTCCCGATATCCGACGGTAGTGTNNNNNGCTCCTCTTTACGGAGAAG</t>
  </si>
  <si>
    <t>MIP-F239</t>
  </si>
  <si>
    <t>rs1024116</t>
  </si>
  <si>
    <t>TCACTCCCTGGACGTTATTGNNNNNCTTCAGCTTCCCGATATCCGACGGTAGTGTNNNNNGTAAATACAAAGGCATACTT</t>
  </si>
  <si>
    <t>MIP-F240</t>
  </si>
  <si>
    <t>CACTTAATAAAGTATGCCTTTGNNNNNCTTCAGCTTCCCGATATCCGACGGTAGTGTNNNNNTAACGTCCAGGGAGTGAA</t>
  </si>
  <si>
    <t>MIP-F125</t>
  </si>
  <si>
    <t>rs966591</t>
  </si>
  <si>
    <t>CCGTTAAGAAACACATGAGAANNNNNCTTCAGCTTCCCGATATCCGACGGTAGTGTNNNNNCACAGGAGAATACATAATG</t>
  </si>
  <si>
    <t>chr19</t>
  </si>
  <si>
    <t>MIP-F45</t>
  </si>
  <si>
    <t>CTCATAGGATTTCTCTCCATTANNNNNCTTCAGCTTCCCGATATCCGACGGTAGTGTNNNNNGGGTTTTTTTCCAGTGTG</t>
  </si>
  <si>
    <t>MIP-F126</t>
  </si>
  <si>
    <t>rs2217652</t>
  </si>
  <si>
    <t>CCCAGGAATGTTCTGCATAGCNNNNNCTTCAGCTTCCCGATATCCGACGGTAGTGTNNNNNCCCTGCTTTGGGTGCTGAT</t>
  </si>
  <si>
    <t>MIP-F46</t>
  </si>
  <si>
    <t>ATGAGTTAAAACATCAGCACCCNNNNNCTTCAGCTTCCCGATATCCGACGGTAGTGTNNNNNGCAGAACATTCCTGGGGG</t>
  </si>
  <si>
    <t>SNPexome-45</t>
  </si>
  <si>
    <t>rs2228611</t>
  </si>
  <si>
    <t>CTTCTCGATGAGGCCGGTGTNNNNNCTTCAGCTTCCCGATATCCGACGGTAGTGTNNNNNAGTGTGCCCCAAACATAATC</t>
  </si>
  <si>
    <t>SNPexome-21</t>
  </si>
  <si>
    <t>TCCGGGATTATGTTTGGGGCACNNNNNCTTCAGCTTCCCGATATCCGACGGTAGTGTNNNNNTCGACACCGGCCTCATCG</t>
  </si>
  <si>
    <t>MIP-F245</t>
  </si>
  <si>
    <t>rs1031825</t>
  </si>
  <si>
    <t>AAGATAAGGCAGCATGGGCTCNNNNNCTTCAGCTTCCCGATATCCGACGGTAGTGTNNNNNACTGCTTTCAAGTATGCTC</t>
  </si>
  <si>
    <t>chr20</t>
  </si>
  <si>
    <t>MIP-F246</t>
  </si>
  <si>
    <t>ATCCTTGGCATAGGGCTTGGNNNNNCTTCAGCTTCCCGATATCCGACGGTAGTGTNNNNNCATTATGGTCCTTAACCTAT</t>
  </si>
  <si>
    <t>SNPexome-46</t>
  </si>
  <si>
    <t>rs10373</t>
  </si>
  <si>
    <t>GTGTGACGTCTTTCTGCTGCNNNNNCTTCAGCTTCCCGATATCCGACGGTAGTGTNNNNNGTTTCTAATACAGAGAAACC</t>
  </si>
  <si>
    <t>SNPexome-22</t>
  </si>
  <si>
    <t>CAGATCAGTAAGTTACTCTTGCNNNNNCTTCAGCTTCCCGATATCCGACGGTAGTGTNNNNNCCAATGAAGAGCAGCAGA</t>
  </si>
  <si>
    <t>MIP-F243</t>
  </si>
  <si>
    <t>rs1005533</t>
  </si>
  <si>
    <t>GAGGCATAAGGAGCTGGAGGNNNNNCTTCAGCTTCCCGATATCCGACGGTAGTGTNNNNNGTTTGTGTGTGAGTGTTTCA</t>
  </si>
  <si>
    <t>MIP-F244</t>
  </si>
  <si>
    <t>GCTCCTGGTTGGCGATGTTAAANNNNNCTTCAGCTTCCCGATATCCGACGGTAGTGTNNNNNCAAGACCAGGGAAGCTGC</t>
  </si>
  <si>
    <t>MIP-F47</t>
  </si>
  <si>
    <t>rs11780</t>
  </si>
  <si>
    <t>GACATCATGGATAAGGGGGTAGNNNNNCTTCAGCTTCCCGATATCCGACGGTAGTGTNNNNNATGGAGGGATTCTGGAGA</t>
  </si>
  <si>
    <t>MIP-F127</t>
  </si>
  <si>
    <t>CCATGCCAAGGTAAGCAGGAGNNNNNCTTCAGCTTCCCGATATCCGACGGTAGTGTNNNNNGTCCACACCCAGCTGGCTG</t>
  </si>
  <si>
    <t>MIP-F48</t>
  </si>
  <si>
    <t>rs2296241</t>
  </si>
  <si>
    <t>GTGATGAAAGAGGCCACGTTGNNNNNCTTCAGCTTCCCGATATCCGACGGTAGTGTNNNNNGTTTTCCTTCAACGGCTTT</t>
  </si>
  <si>
    <t>MIP-F128</t>
  </si>
  <si>
    <t>CACTGAGCTAACTTCAGGTCNNNNNCTTCAGCTTCCCGATATCCGACGGTAGTGTNNNNNTCTATTCTGCCCATAAAATC</t>
  </si>
  <si>
    <t>MIP-F171</t>
  </si>
  <si>
    <t>rs2822785;rs2822786</t>
  </si>
  <si>
    <t>CGCCACACACGTCTCAAGTCTNNNNNCTTCAGCTTCCCGATATCCGACGGTAGTGTNNNNNACATGTGGCATCACTGGAA</t>
  </si>
  <si>
    <t>chr21</t>
  </si>
  <si>
    <t>MIP-F172</t>
  </si>
  <si>
    <t>CCAGTGATGCCACATGTAAGCNNNNNCTTCAGCTTCCCGATATCCGACGGTAGTGTNNNNNGTGTGGCGAATACAAGAGG</t>
  </si>
  <si>
    <t>MIP-F249</t>
  </si>
  <si>
    <t>rs2831700</t>
  </si>
  <si>
    <t>GACAGATAATTGTGGTTCTAGGNNNNNCTTCAGCTTCCCGATATCCGACGGTAGTGTNNNNNATAGCTGATGTAGGCTGG</t>
  </si>
  <si>
    <t>MIP-F250</t>
  </si>
  <si>
    <t>TTTCCCAGCCTACATCAGCTNNNNNCTTCAGCTTCCCGATATCCGACGGTAGTGTNNNNNTCCCTAGAACCACAATTATC</t>
  </si>
  <si>
    <t>MIP-F247</t>
  </si>
  <si>
    <t>rs914165</t>
  </si>
  <si>
    <t>AGGCAGCTCTGCTGAGCCCGNNNNNCTTCAGCTTCCCGATATCCGACGGTAGTGTNNNNNGACCCTGTGGAAAGAGAAAC</t>
  </si>
  <si>
    <t>MIP-F248</t>
  </si>
  <si>
    <t>GCATCCAGGCTCTGCTGCTTGNNNNNCTTCAGCTTCCCGATATCCGACGGTAGTGTNNNNNAATCACGGAGTGCAGACCA</t>
  </si>
  <si>
    <t>SNPexome-47</t>
  </si>
  <si>
    <t>rs4148973</t>
  </si>
  <si>
    <t>GGTCACTCCTCGAGTGGTGAGNNNNNCTTCAGCTTCCCGATATCCGACGGTAGTGTNNNNNAGAAGCTCGTCAGGTGGGT</t>
  </si>
  <si>
    <t>SNPexome-23</t>
  </si>
  <si>
    <t>TCACTTTCCGACCCACCTGACNNNNNCTTCAGCTTCCCGATATCCGACGGTAGTGTNNNNNTGCCTTTGCTCACCACTCG</t>
  </si>
  <si>
    <t>SNPexome-24</t>
  </si>
  <si>
    <t>rs4675</t>
  </si>
  <si>
    <t>GGTGGACAGCGGCATGAACCCNNNNNCTTCAGCTTCCCGATATCCGACGGTAGTGTNNNNNATGAAGAGCAGGCAGCTGG</t>
  </si>
  <si>
    <t>chr22</t>
  </si>
  <si>
    <t>SNPexome-48</t>
  </si>
  <si>
    <t>GCAGGTCCTAGAGGTGGAGGTNNNNNCTTCAGCTTCCCGATATCCGACGGTAGTGTNNNNNCAAGTCCGCTTCACTGTCG</t>
  </si>
  <si>
    <t>MIP-F49</t>
  </si>
  <si>
    <t>rs2267161</t>
  </si>
  <si>
    <t>CTAGTGAAGAGCGCGCCCAGCACNNNNNCTTCAGCTTCCCGATATCCGACGGTAGTGTNNNNNACACCCATCATCTGCCC</t>
  </si>
  <si>
    <t>MIP-F129</t>
  </si>
  <si>
    <t>GCTGCATGCCGGCCTGGCCTNNNNNCTTCAGCTTCCCGATATCCGACGGTAGTGTNNNNNTCCATGGCTAAGGGGCTGGT</t>
  </si>
  <si>
    <t>MIP-F50</t>
  </si>
  <si>
    <t>rs760482</t>
  </si>
  <si>
    <t>GGGTAAGCCCCAGGGGAGGNNNNNCTTCAGCTTCCCGATATCCGACGGTAGTGTNNNNNTCTCCTCCAGTGGTCACAGTG</t>
  </si>
  <si>
    <t>MIP-F130</t>
  </si>
  <si>
    <t>GTGACCACTGGAGGAGAGTGNNNNNCTTCAGCTTCCCGATATCCGACGGTAGTGTNNNNNCCTGACCAGAGGGAAGGTCT</t>
  </si>
  <si>
    <t>MIP-F251</t>
  </si>
  <si>
    <t>rs2040411</t>
  </si>
  <si>
    <t>AAATACAGAGAACACTCAGCACNNNNNCTTCAGCTTCCCGATATCCGACGGTAGTGTNNNNNAATCACTGCACAGGGAGA</t>
  </si>
  <si>
    <t>MIP-F252</t>
  </si>
  <si>
    <t>GAAAATCTCCCTGTGCAGTGNNNNNCTTCAGCTTCCCGATATCCGACGGTAGTGTNNNNNGCTGAGTGTTCTCTGTATTT</t>
  </si>
  <si>
    <t>MIP-F51</t>
  </si>
  <si>
    <t>rs3829990</t>
  </si>
  <si>
    <t>CTCCAAGCACTGCTGTGTGATNNNNNCTTCAGCTTCCCGATATCCGACGGTAGTGTNNNNNTTTCTTGGAAACCAGTAGA</t>
  </si>
  <si>
    <t>chrX</t>
  </si>
  <si>
    <t>MIP-F175</t>
  </si>
  <si>
    <t>CTTAACATGTACTTTCTACTGGNNNNNCTTCAGCTTCCCGATATCCGACGGTAGTGTNNNNNAATAGAACCTCATCACAC</t>
  </si>
  <si>
    <t>MIP-F52</t>
  </si>
  <si>
    <t>rs1368769;rs12557898</t>
  </si>
  <si>
    <t>GCCCAATCCACCAGCACATCTGCTNNNNNCTTCAGCTTCCCGATATCCGACGGTAGTGTNNNNNGAGGAAGAATCTCCCC</t>
  </si>
  <si>
    <t>MIP-F176</t>
  </si>
  <si>
    <t>TTCAAACAAGCAGAGGCAGAGGNNNNNCTTCAGCTTCCCGATATCCGACGGTAGTGTNNNNNTAGCAGATGTGCTGGTGG</t>
  </si>
  <si>
    <t>MIP-F53</t>
  </si>
  <si>
    <t>rs6638409</t>
  </si>
  <si>
    <t>AGAGAAACCTGAGCCATCACCNNNNNCTTCAGCTTCCCGATATCCGACGGTAGTGTNNNNNCCAAACTCTTTAGTACCTC</t>
  </si>
  <si>
    <t>MIP-F54</t>
  </si>
  <si>
    <t>rs2296765</t>
  </si>
  <si>
    <t>ACAGGGCCAAGGGTCAGCANNNNNCTTCAGCTTCCCGATATCCGACGGTAGTGTNNNNNAACCAGGATGGAAACATGGGA</t>
  </si>
  <si>
    <t>MIP-F177</t>
  </si>
  <si>
    <t>rs7891967</t>
  </si>
  <si>
    <t>AACTCGACAGCCTAATACACANNNNNCTTCAGCTTCCCGATATCCGACGGTAGTGTNNNNNGTATCAGTACTCAATTTGG</t>
  </si>
  <si>
    <t>MIP-F55</t>
  </si>
  <si>
    <t>CTTGACCTTTCCAAATTGAGTNNNNNCTTCAGCTTCCCGATATCCGACGGTAGTGTNNNNNGTGGCCATGTACAGTTATA</t>
  </si>
  <si>
    <t>MIP-F56</t>
  </si>
  <si>
    <t>rs61741568;rs41310673</t>
  </si>
  <si>
    <t>ATATGGACACCTGAGATTGTGNNNNNCTTCAGCTTCCCGATATCCGACGGTAGTGTNNNNNAGGGCCTTGTCTGGTCAAC</t>
  </si>
  <si>
    <t>MIP-F57</t>
  </si>
  <si>
    <t>rs2073787</t>
  </si>
  <si>
    <t>GTGAGGATATTGCTTCAGAGTNNNNNCTTCAGCTTCCCGATATCCGACGGTAGTGTNNNNNAGATCTGACATGAGCGGGG</t>
  </si>
  <si>
    <t>MIP-F178</t>
  </si>
  <si>
    <t>CCCGCTCATGTCAGATCTAGNNNNNCTTCAGCTTCCCGATATCCGACGGTAGTGTNNNNNTCTGAAGCAATATCCTCACT</t>
  </si>
  <si>
    <t>MIP-F58</t>
  </si>
  <si>
    <t>rs6568050</t>
  </si>
  <si>
    <t>ATCCAACCACGGAGAACACTGCNNNNNCTTCAGCTTCCCGATATCCGACGGTAGTGTNNNNNGTGCACGAAATCATCATC</t>
  </si>
  <si>
    <t>MIP-F59</t>
  </si>
  <si>
    <t>rs5930933</t>
  </si>
  <si>
    <t>AGGGGTATTCAAAGATGTGGCANNNNNCTTCAGCTTCCCGATATCCGACGGTAGTGTNNNNNGGAGTAGAGATCTCAGCT</t>
  </si>
  <si>
    <t>MIP-F60</t>
  </si>
  <si>
    <t>rs1190736</t>
  </si>
  <si>
    <t>ACAATGGTGTTGACGCTGGCGAAGNNNNNCTTCAGCTTCCCGATATCCGACGGTAGTGTNNNNNGGCGCTGGGTCATCTT</t>
  </si>
  <si>
    <t>MIP-F179</t>
  </si>
  <si>
    <t>GTCAGTGGATCGCTACTTGTCNNNNNCTTCAGCTTCCCGATATCCGACGGTAGTGTNNNNNTCAACAGCCACTTCTGCAC</t>
  </si>
  <si>
    <t>MIP-F61</t>
  </si>
  <si>
    <t>rs2269415</t>
  </si>
  <si>
    <t>GTGCCTGCATTACTCAGGTGNNNNNCTTCAGCTTCCCGATATCCGACGGTAGTGTNNNNNTGTGGGGCCGTAACGTCTAT</t>
  </si>
  <si>
    <t>MIP-F180</t>
  </si>
  <si>
    <t>CTTGGAGATGCTGTCATAGACGNNNNNCTTCAGCTTCCCGATATCCGACGGTAGTGTNNNNNCCTGAGTAATGCAGGCAC</t>
  </si>
  <si>
    <t>MIP-F62</t>
  </si>
  <si>
    <t>SRY</t>
  </si>
  <si>
    <t>ACTAAACATAAGAAAGTGAGGGCNNNNNCTTCAGCTTCCCGATATCCGACGGTAGTGTNNNNNGACACAACTTGTCTTGA</t>
  </si>
  <si>
    <t>chrY</t>
  </si>
  <si>
    <t>MIP-F63</t>
  </si>
  <si>
    <t>CGGTAAGTGGCCTAGCTGGTGNNNNNCTTCAGCTTCCCGATATCCGACGGTAGTGTNNNNNTAGGTAGGTCTTTGTAGCC</t>
  </si>
  <si>
    <t>MIP-F64</t>
  </si>
  <si>
    <t>GCACTTCGCTGCAGAGTACCGAAGNNNNNCTTCAGCTTCCCGATATCCGACGGTAGTGTNNNNNTGGCTGCGTTGATGGG</t>
  </si>
  <si>
    <t>MIP-F65</t>
  </si>
  <si>
    <t>CCGCAGATCCCGCTTCGGTACNNNNNCTTCAGCTTCCCGATATCCGACGGTAGTGTNNNNNCACAGAAATTACAGGCCAT</t>
  </si>
  <si>
    <t>MIP-F66</t>
  </si>
  <si>
    <t>CACTCTATCCTGGACGTTGCNNNNNCTTCAGCTTCCCGATATCCGACGGTAGTGTNNNNNGCTGCTTGCTGATCTCTGAG</t>
  </si>
  <si>
    <t>MIP-F67</t>
  </si>
  <si>
    <t>AAGCGACCCATGAACGCATTCNNNNNCTTCAGCTTCCCGATATCCGACGGTAGTGTNNNNNCTCCGGAGAAGCTCTTCCT</t>
  </si>
  <si>
    <t>MIP-F173</t>
  </si>
  <si>
    <t>GCGATGATTACAGTCCAGCTGTNNNNNCTTCAGCTTCCCGATATCCGACGGTAGTGTNNNNNAGTTTCGAACTCTGGCAC</t>
  </si>
  <si>
    <t>MIP-F69</t>
  </si>
  <si>
    <t>GTAATGAAACTTGCATTTCTCCGNNNNNCTTCAGCTTCCCGATATCCGACGGTAGTGTNNNNNCAAGGAGAGTGCGACAA</t>
  </si>
  <si>
    <t>MIP-F70</t>
  </si>
  <si>
    <t>GGGTGTTGAGGGCGGAGAAANNNNNCTTCAGCTTCCCGATATCCGACGGTAGTGTNNNNNAGCAGGGCAAGTAGTCAACG</t>
  </si>
  <si>
    <t>MIP-F71</t>
  </si>
  <si>
    <t>AMELY</t>
  </si>
  <si>
    <t>AATGTACCAATAGTAGACAATANNNNNCTTCAGCTTCCCGATATCCGACGGTAGTGTNNNNNAGGAACTGAAGTAAACAC</t>
  </si>
  <si>
    <t>MIP-F72</t>
  </si>
  <si>
    <t>TTGTCAAACCAATGTACAACCACNNNNNCTTCAGCTTCCCGATATCCGACGGTAGTGTNNNNNCTGGTCTTTTAATCCTG</t>
  </si>
  <si>
    <t>MIP-F174</t>
  </si>
  <si>
    <t>CACAGAGAGAACATGTGCTTTANNNNNCTTCAGCTTCCCGATATCCGACGGTAGTGTNNNNNCCATAAATAGCTTTGTCA</t>
  </si>
  <si>
    <t>MIP-F74</t>
  </si>
  <si>
    <t>CCATCTACCTTTCATAGCTTGTTCNNNNNCTTCAGCTTCCCGATATCCGACGGTAGTGTNNNNNGGACTCTAACAGCATG</t>
  </si>
  <si>
    <t>MIP-F75</t>
  </si>
  <si>
    <t>CAGACACTAATGGGAAATTTAGTNNNNNCTTCAGCTTCCCGATATCCGACGGTAGTGTNNNNNACCACCAGTATGTAGAC</t>
  </si>
  <si>
    <t>MIP-F76</t>
  </si>
  <si>
    <t>GCTAAATGATTGTCCCTGGGGNNNNNCTTCAGCTTCCCGATATCCGACGGTAGTGTNNNNNAAATCTATATAGTACAGAA</t>
  </si>
  <si>
    <t>MIP-F77</t>
  </si>
  <si>
    <t>TCTCCCAGTGTTTTTATGGCAGNNNNNCTTCAGCTTCCCGATATCCGACGGTAGTGTNNNNNATTAATGAATGCCAGAAC</t>
  </si>
  <si>
    <t>MIP-F78</t>
  </si>
  <si>
    <t>GCATGAAAGACATTATACTAAGCANNNNNCTTCAGCTTCCCGATATCCGACGGTAGTGTNNNNNATTTACAGGGTGGAAA</t>
  </si>
  <si>
    <t>MIP-F79</t>
  </si>
  <si>
    <t>GTGACTCCAAAACAATAAAATGGANNNNNCTTCAGCTTCCCGATATCCGACGGTAGTGTNNNNNGGAATATGGCATTCCA</t>
  </si>
  <si>
    <t>MIP-F80</t>
  </si>
  <si>
    <t>ATTGATTCTTCAGTAAGTTTTGGNNNNNCTTCAGCTTCCCGATATCCGACGGTAGTGTNNNNNAGAGCTTCAGGCAGGTA</t>
  </si>
  <si>
    <t>dbSNP ID of target (if applicable)</t>
  </si>
  <si>
    <t>REF allele</t>
  </si>
  <si>
    <t>ALT allele</t>
  </si>
  <si>
    <t>rs2940315</t>
  </si>
  <si>
    <t>rs12140725</t>
  </si>
  <si>
    <t>rs6669024</t>
  </si>
  <si>
    <t>rs10926803</t>
  </si>
  <si>
    <t>rs77570793</t>
  </si>
  <si>
    <t>rs935171</t>
  </si>
  <si>
    <t>rs34685616</t>
  </si>
  <si>
    <t>rs4853574</t>
  </si>
  <si>
    <t>rs3796028</t>
  </si>
  <si>
    <t>rs189877000</t>
  </si>
  <si>
    <t>rs11689319</t>
  </si>
  <si>
    <t>rs1357617</t>
  </si>
  <si>
    <t>rs6790129</t>
  </si>
  <si>
    <t>rs9851180</t>
  </si>
  <si>
    <t>rs931605</t>
  </si>
  <si>
    <t>rs3817184</t>
  </si>
  <si>
    <t>rs3736456</t>
  </si>
  <si>
    <t>rs2273622</t>
  </si>
  <si>
    <t>rs2252816</t>
  </si>
  <si>
    <t>rs2302443</t>
  </si>
  <si>
    <t>rs1536929</t>
  </si>
  <si>
    <t>rs7947725</t>
  </si>
  <si>
    <t>rs4902293</t>
  </si>
  <si>
    <t>rs4343301</t>
  </si>
  <si>
    <t>rs4553648</t>
  </si>
  <si>
    <t>rs80097258</t>
  </si>
  <si>
    <t>rs2849233</t>
  </si>
  <si>
    <t>rs6567272</t>
  </si>
  <si>
    <t>rs116287324</t>
  </si>
  <si>
    <t>rs2822785</t>
  </si>
  <si>
    <t>rs2822786</t>
  </si>
  <si>
    <t>rs755095</t>
  </si>
  <si>
    <t>rs8094</t>
  </si>
  <si>
    <t>rs1368769</t>
  </si>
  <si>
    <t>rs12557898</t>
  </si>
  <si>
    <t>rs7888812</t>
  </si>
  <si>
    <t>rs61741568</t>
  </si>
  <si>
    <t>rs41310673</t>
  </si>
  <si>
    <t>chrY-SRY_MIP-F62_start</t>
  </si>
  <si>
    <t>chrY-SRY_MIP-F62_middle</t>
  </si>
  <si>
    <t>chrY-SRY_MIP-F62_end</t>
  </si>
  <si>
    <t>chrY-SRY_MIP-F63_start</t>
  </si>
  <si>
    <t>chrY-SRY_MIP-F63_middle</t>
  </si>
  <si>
    <t>chrY-SRY_MIP-F63_end</t>
  </si>
  <si>
    <t>chrY-SRY_MIP-F64_start</t>
  </si>
  <si>
    <t>chrY-SRY_MIP-F64_middle</t>
  </si>
  <si>
    <t>chrY-SRY_MIP-F64_end</t>
  </si>
  <si>
    <t>chrY-SRY_MIP-F65_start</t>
  </si>
  <si>
    <t>chrY-SRY_MIP-F65_middle</t>
  </si>
  <si>
    <t>chrY-SRY_MIP-F65_end</t>
  </si>
  <si>
    <t>chrY-SRY_MIP-F66_start</t>
  </si>
  <si>
    <t>chrY-SRY_MIP-F66_middle</t>
  </si>
  <si>
    <t>chrY-SRY_MIP-F66_end</t>
  </si>
  <si>
    <t>chrY-SRY_MIP-F67_start</t>
  </si>
  <si>
    <t>chrY-SRY_MIP-F67_middle</t>
  </si>
  <si>
    <t>chrY-SRY_MIP-F67_end</t>
  </si>
  <si>
    <t>chrY-SRY_MIP-F173_start</t>
  </si>
  <si>
    <t>chrY-SRY_MIP-F173_middle</t>
  </si>
  <si>
    <t>chrY-SRY_MIP-F173_end</t>
  </si>
  <si>
    <t>chrY-SRY_MIP-F69_start</t>
  </si>
  <si>
    <t>chrY-SRY_MIP-F69_middle</t>
  </si>
  <si>
    <t>chrY-SRY_MIP-F69_end</t>
  </si>
  <si>
    <t>chrY-SRY_MIP-F70_start</t>
  </si>
  <si>
    <t>chrY-SRY_MIP-F70_middle</t>
  </si>
  <si>
    <t>chrY-SRY_MIP-F70_end</t>
  </si>
  <si>
    <t>chrY-AMELY_MIP-F71_start</t>
  </si>
  <si>
    <t>chrY-AMELY_MIP-F71_middle</t>
  </si>
  <si>
    <t>chrY-AMELY_MIP-F71_end</t>
  </si>
  <si>
    <t>chrY-AMELY_MIP-F72_start</t>
  </si>
  <si>
    <t>chrY-AMELY_MIP-F72_middle</t>
  </si>
  <si>
    <t>chrY-AMELY_MIP-F72_end</t>
  </si>
  <si>
    <t>chrY-AMELY_MIP-F174_start</t>
  </si>
  <si>
    <t>chrY-AMELY_MIP-F174_middle</t>
  </si>
  <si>
    <t>chrY-AMELY_MIP-F174_end</t>
  </si>
  <si>
    <t>chrY-AMELY_MIP-F74_start</t>
  </si>
  <si>
    <t>chrY-AMELY_MIP-F74_middle</t>
  </si>
  <si>
    <t>chrY-AMELY_MIP-F74_end</t>
  </si>
  <si>
    <t>chrY-AMELY_MIP-F75_start</t>
  </si>
  <si>
    <t>chrY-AMELY_MIP-F75_middle</t>
  </si>
  <si>
    <t>chrY-AMELY_MIP-F75_end</t>
  </si>
  <si>
    <t>chrY-AMELY_MIP-F76_start</t>
  </si>
  <si>
    <t>chrY-AMELY_MIP-F76_middle</t>
  </si>
  <si>
    <t>chrY-AMELY_MIP-F76_end</t>
  </si>
  <si>
    <t>chrY-AMELY_MIP-F77_start</t>
  </si>
  <si>
    <t>chrY-AMELY_MIP-F77_middle</t>
  </si>
  <si>
    <t>chrY-AMELY_MIP-F77_end</t>
  </si>
  <si>
    <t>chrY-AMELY_MIP-F78_start</t>
  </si>
  <si>
    <t>chrY-AMELY_MIP-F78_middle</t>
  </si>
  <si>
    <t>chrY-AMELY_MIP-F78_end</t>
  </si>
  <si>
    <t>chrY-AMELY_MIP-F79_start</t>
  </si>
  <si>
    <t>chrY-AMELY_MIP-F79_middle</t>
  </si>
  <si>
    <t>chrY-AMELY_MIP-F79_end</t>
  </si>
  <si>
    <t>chrY-AMELY_MIP-F80_start</t>
  </si>
  <si>
    <t>chrY-AMELY_MIP-F80_middle</t>
  </si>
  <si>
    <t>chrY-AMELY_MIP-F80_end</t>
  </si>
  <si>
    <t>Position (GRCh38.p12)</t>
  </si>
  <si>
    <t>MIP insert position start (GRCh38.p12)</t>
  </si>
  <si>
    <t>MIP insert position end (GRCh38.p12)</t>
  </si>
  <si>
    <t>Total allele frequency across all populations (gnomAD v3.1.2)</t>
  </si>
  <si>
    <t>https://gnomad.broadinstitute.org/variant/1-247876411-A-G?dataset=gnomad_r3</t>
  </si>
  <si>
    <t>https://gnomad.broadinstitute.org/variant/2-114924-G-A?dataset=gnomad_r3</t>
  </si>
  <si>
    <t>https://gnomad.broadinstitute.org/variant/2-114974-C-T?dataset=gnomad_r3</t>
  </si>
  <si>
    <t>https://gnomad.broadinstitute.org/variant/2-25136553-G-A?dataset=gnomad_r3</t>
  </si>
  <si>
    <t>https://gnomad.broadinstitute.org/variant/2-26581350-G-A?dataset=gnomad_r3</t>
  </si>
  <si>
    <t>https://gnomad.broadinstitute.org/variant/2-26581379-T-C?dataset=gnomad_r3</t>
  </si>
  <si>
    <t>gnomAD v3.1.2 URL</t>
  </si>
  <si>
    <t>https://gnomad.broadinstitute.org/variant/2-101022366-C-T?dataset=gnomad_r3</t>
  </si>
  <si>
    <t>https://gnomad.broadinstitute.org/variant/2-101022426-A-G?dataset=gnomad_r3</t>
  </si>
  <si>
    <t>https://gnomad.broadinstitute.org/variant/2-168932506-T-C?dataset=gnomad_r3</t>
  </si>
  <si>
    <t>https://gnomad.broadinstitute.org/variant/2-185807185-G-A?dataset=gnomad_r3</t>
  </si>
  <si>
    <t>https://gnomad.broadinstitute.org/variant/2-191296113-A-T?dataset=gnomad_r3</t>
  </si>
  <si>
    <t>https://gnomad.broadinstitute.org/variant/2-191296149-C-T?dataset=gnomad_r3</t>
  </si>
  <si>
    <t>https://gnomad.broadinstitute.org/variant/2-217830379-G-A?dataset=gnomad_r3</t>
  </si>
  <si>
    <t>https://gnomad.broadinstitute.org/variant/2-217830423-C-T?dataset=gnomad_r3</t>
  </si>
  <si>
    <t>https://gnomad.broadinstitute.org/variant/2-227032260-C-T?dataset=gnomad_r3</t>
  </si>
  <si>
    <t>https://gnomad.broadinstitute.org/variant/2-238654938-G-C?dataset=gnomad_r3</t>
  </si>
  <si>
    <t>https://gnomad.broadinstitute.org/variant/2-238654956-G-A?dataset=gnomad_r3</t>
  </si>
  <si>
    <t>https://gnomad.broadinstitute.org/variant/3-920099-A-T?dataset=gnomad_r3</t>
  </si>
  <si>
    <t>https://gnomad.broadinstitute.org/variant/3-4362083-A-G?dataset=gnomad_r3</t>
  </si>
  <si>
    <t>https://gnomad.broadinstitute.org/variant/3-10844235-T-C?dataset=gnomad_r3</t>
  </si>
  <si>
    <t>https://gnomad.broadinstitute.org/variant/3-14714065-A-G?dataset=gnomad_r3</t>
  </si>
  <si>
    <t>https://gnomad.broadinstitute.org/variant/3-14714110-C-G?dataset=gnomad_r3</t>
  </si>
  <si>
    <t>https://gnomad.broadinstitute.org/variant/3-101244310-G-A?dataset=gnomad_r3</t>
  </si>
  <si>
    <t>https://gnomad.broadinstitute.org/variant/3-122540759-T-C?dataset=gnomad_r3</t>
  </si>
  <si>
    <t>https://gnomad.broadinstitute.org/variant/3-193466028-A-G?dataset=gnomad_r3</t>
  </si>
  <si>
    <t>https://gnomad.broadinstitute.org/variant/3-193491389-T-C?dataset=gnomad_r3</t>
  </si>
  <si>
    <t>https://gnomad.broadinstitute.org/variant/4-5748177-T-C?dataset=gnomad_r3</t>
  </si>
  <si>
    <t>https://gnomad.broadinstitute.org/variant/4-10967435-T-A?dataset=gnomad_r3</t>
  </si>
  <si>
    <t>https://gnomad.broadinstitute.org/variant/4-38774870-T-G?dataset=gnomad_r3</t>
  </si>
  <si>
    <t>https://gnomad.broadinstitute.org/variant/4-78522683-A-T?dataset=gnomad_r3</t>
  </si>
  <si>
    <t>https://gnomad.broadinstitute.org/variant/4-78522696-G-A?dataset=gnomad_r3</t>
  </si>
  <si>
    <t>https://gnomad.broadinstitute.org/variant/4-86769845-A-G?dataset=gnomad_r3</t>
  </si>
  <si>
    <t>https://gnomad.broadinstitute.org/variant/4-186201150-C-T?dataset=gnomad_r3</t>
  </si>
  <si>
    <t>https://gnomad.broadinstitute.org/variant/4-186201165-T-G?dataset=gnomad_r3</t>
  </si>
  <si>
    <t>https://gnomad.broadinstitute.org/variant/4-186201201-T-C?dataset=gnomad_r3</t>
  </si>
  <si>
    <t>https://gnomad.broadinstitute.org/variant/4-189396926-C-G?dataset=gnomad_r3</t>
  </si>
  <si>
    <t>https://gnomad.broadinstitute.org/variant/5-2879281-G-A?dataset=gnomad_r3</t>
  </si>
  <si>
    <t>https://gnomad.broadinstitute.org/variant/5-73123790-C-A?dataset=gnomad_r3</t>
  </si>
  <si>
    <t>https://gnomad.broadinstitute.org/variant/5-83538811-T-C?dataset=gnomad_r3</t>
  </si>
  <si>
    <t>https://gnomad.broadinstitute.org/variant/1-13475857-T-C?dataset=gnomad_r3</t>
  </si>
  <si>
    <t>https://gnomad.broadinstitute.org/variant/1-13475905-G-A?dataset=gnomad_r3</t>
  </si>
  <si>
    <t>https://gnomad.broadinstitute.org/variant/1-67395837-C-A?dataset=gnomad_r3</t>
  </si>
  <si>
    <t>https://gnomad.broadinstitute.org/variant/1-110456232-G-A?dataset=gnomad_r3</t>
  </si>
  <si>
    <t>https://gnomad.broadinstitute.org/variant/1-118101807-A-G?dataset=gnomad_r3</t>
  </si>
  <si>
    <t>https://gnomad.broadinstitute.org/variant/1-153304947-C-T?dataset=gnomad_r3</t>
  </si>
  <si>
    <t>https://gnomad.broadinstitute.org/variant/1-157698600-T-C?dataset=gnomad_r3</t>
  </si>
  <si>
    <t>https://gnomad.broadinstitute.org/variant/1-157698637-G-A?dataset=gnomad_r3</t>
  </si>
  <si>
    <t>https://gnomad.broadinstitute.org/variant/1-158480524-A-G?dataset=gnomad_r3</t>
  </si>
  <si>
    <t>https://gnomad.broadinstitute.org/variant/1-179551371-G-A?dataset=gnomad_r3</t>
  </si>
  <si>
    <t>https://gnomad.broadinstitute.org/variant/1-183573252-T-C?dataset=gnomad_r3</t>
  </si>
  <si>
    <t>https://gnomad.broadinstitute.org/variant/1-225346517-T-C?dataset=gnomad_r3</t>
  </si>
  <si>
    <t>https://gnomad.broadinstitute.org/variant/1-238276008-G-A?dataset=gnomad_r3</t>
  </si>
  <si>
    <t>https://gnomad.broadinstitute.org/variant/1-239718626-A-G?dataset=gnomad_r3</t>
  </si>
  <si>
    <t>https://gnomad.broadinstitute.org/variant/1-242643443-C-A?dataset=gnomad_r3</t>
  </si>
  <si>
    <t>https://gnomad.broadinstitute.org/variant/1-242643448-T-C?dataset=gnomad_r3</t>
  </si>
  <si>
    <t>https://gnomad.broadinstitute.org/variant/1-242643495-T-C?dataset=gnomad_r3</t>
  </si>
  <si>
    <t>https://gnomad.broadinstitute.org/variant/16-70269677-G-A?dataset=gnomad_r3</t>
  </si>
  <si>
    <t>https://gnomad.broadinstitute.org/variant/16-80072464-C-A?dataset=gnomad_r3</t>
  </si>
  <si>
    <t>https://gnomad.broadinstitute.org/variant/17-5803303-A-G?dataset=gnomad_r3</t>
  </si>
  <si>
    <t>https://gnomad.broadinstitute.org/variant/17-14102122-G-A?dataset=gnomad_r3</t>
  </si>
  <si>
    <t>https://gnomad.broadinstitute.org/variant/17-18872554-C-T?dataset=gnomad_r3</t>
  </si>
  <si>
    <t>https://gnomad.broadinstitute.org/variant/17-18872587-A-G?dataset=gnomad_r3</t>
  </si>
  <si>
    <t>https://gnomad.broadinstitute.org/variant/17-73200670-A-G?dataset=gnomad_r3</t>
  </si>
  <si>
    <t>https://gnomad.broadinstitute.org/variant/17-73201609-G-A?dataset=gnomad_r3</t>
  </si>
  <si>
    <t>https://gnomad.broadinstitute.org/variant/18-1127985-C-A?dataset=gnomad_r3</t>
  </si>
  <si>
    <t>https://gnomad.broadinstitute.org/variant/X-153558270-G-C?dataset=gnomad_r3</t>
  </si>
  <si>
    <t>https://gnomad.broadinstitute.org/variant/X-137031305-C-A?dataset=gnomad_r3</t>
  </si>
  <si>
    <t>https://gnomad.broadinstitute.org/variant/X-136349199-C-T?dataset=gnomad_r3</t>
  </si>
  <si>
    <t>https://gnomad.broadinstitute.org/variant/X-112454808-T-C?dataset=gnomad_r3</t>
  </si>
  <si>
    <t>https://gnomad.broadinstitute.org/variant/X-110451457-T-A?dataset=gnomad_r3</t>
  </si>
  <si>
    <t>https://gnomad.broadinstitute.org/variant/X-73842859-A-T?dataset=gnomad_r3</t>
  </si>
  <si>
    <t>https://gnomad.broadinstitute.org/variant/X-73842826-A-G?dataset=gnomad_r3</t>
  </si>
  <si>
    <t>https://gnomad.broadinstitute.org/variant/X-73838672-A-T?dataset=gnomad_r3</t>
  </si>
  <si>
    <t>https://gnomad.broadinstitute.org/variant/X-73838671-G-A?dataset=gnomad_r3</t>
  </si>
  <si>
    <t>https://gnomad.broadinstitute.org/variant/20-40858470-G-A?dataset=gnomad_r3</t>
  </si>
  <si>
    <t>https://gnomad.broadinstitute.org/variant/20-44938146-A-G?dataset=gnomad_r3</t>
  </si>
  <si>
    <t>https://gnomad.broadinstitute.org/variant/20-54169680-G-A?dataset=gnomad_r3</t>
  </si>
  <si>
    <t>https://gnomad.broadinstitute.org/variant/21-14582207-G-A?dataset=gnomad_r3</t>
  </si>
  <si>
    <t>https://gnomad.broadinstitute.org/variant/21-14582272-G-A?dataset=gnomad_r3</t>
  </si>
  <si>
    <t>https://gnomad.broadinstitute.org/variant/21-28307368-A-G?dataset=gnomad_r3</t>
  </si>
  <si>
    <t>https://gnomad.broadinstitute.org/variant/21-41044003-G-A?dataset=gnomad_r3</t>
  </si>
  <si>
    <t>https://gnomad.broadinstitute.org/variant/21-41044050-C-G?dataset=gnomad_r3</t>
  </si>
  <si>
    <t>https://gnomad.broadinstitute.org/variant/21-42903480-T-G?dataset=gnomad_r3</t>
  </si>
  <si>
    <t>https://gnomad.broadinstitute.org/variant/22-20787012-T-C?dataset=gnomad_r3</t>
  </si>
  <si>
    <t>https://gnomad.broadinstitute.org/variant/22-30557308-C-T?dataset=gnomad_r3</t>
  </si>
  <si>
    <t>https://gnomad.broadinstitute.org/variant/22-38782696-A-G?dataset=gnomad_r3</t>
  </si>
  <si>
    <t>https://gnomad.broadinstitute.org/variant/22-47440662-G-A?dataset=gnomad_r3</t>
  </si>
  <si>
    <t>https://gnomad.broadinstitute.org/variant/X-15397461-C-T?dataset=gnomad_r3</t>
  </si>
  <si>
    <t>https://gnomad.broadinstitute.org/variant/X-27821455-T-C?dataset=gnomad_r3</t>
  </si>
  <si>
    <t>https://gnomad.broadinstitute.org/variant/X-27821500-G-A?dataset=gnomad_r3</t>
  </si>
  <si>
    <t>https://gnomad.broadinstitute.org/variant/X-53632095-C-T?dataset=gnomad_r3</t>
  </si>
  <si>
    <t>https://gnomad.broadinstitute.org/variant/X-70030458-C-T?dataset=gnomad_r3</t>
  </si>
  <si>
    <t>https://gnomad.broadinstitute.org/variant/17-59886176-A-G?dataset=gnomad_r3</t>
  </si>
  <si>
    <t>https://gnomad.broadinstitute.org/variant/1-4307263-G-A?dataset=gnomad_r3</t>
  </si>
  <si>
    <t>https://gnomad.broadinstitute.org/variant/18-23833905-T-C?dataset=gnomad_r3</t>
  </si>
  <si>
    <t>https://gnomad.broadinstitute.org/variant/18-50805154-G-A?dataset=gnomad_r3</t>
  </si>
  <si>
    <t>https://gnomad.broadinstitute.org/variant/18-50805183-T-C?dataset=gnomad_r3</t>
  </si>
  <si>
    <t>https://gnomad.broadinstitute.org/variant/18-62359938-C-T?dataset=gnomad_r3</t>
  </si>
  <si>
    <t>https://gnomad.broadinstitute.org/variant/18-62360008-C-T?dataset=gnomad_r3</t>
  </si>
  <si>
    <t>https://gnomad.broadinstitute.org/variant/18-63987229-A-G?dataset=gnomad_r3</t>
  </si>
  <si>
    <t>https://gnomad.broadinstitute.org/variant/18-77720430-C-T?dataset=gnomad_r3</t>
  </si>
  <si>
    <t>https://gnomad.broadinstitute.org/variant/19-7083618-A-G?dataset=gnomad_r3</t>
  </si>
  <si>
    <t>https://gnomad.broadinstitute.org/variant/19-9380138-C-T?dataset=gnomad_r3</t>
  </si>
  <si>
    <t>https://gnomad.broadinstitute.org/variant/19-10156401-T-C?dataset=gnomad_r3</t>
  </si>
  <si>
    <t>https://gnomad.broadinstitute.org/variant/20-4466836-A-C?dataset=gnomad_r3</t>
  </si>
  <si>
    <t>https://gnomad.broadinstitute.org/variant/20-6119441-A-G?dataset=gnomad_r3</t>
  </si>
  <si>
    <t>https://gnomad.broadinstitute.org/variant/20-40858416-T-C?dataset=gnomad_r3</t>
  </si>
  <si>
    <t>https://gnomad.broadinstitute.org/variant/9-4576680-T-C?dataset=gnomad_r3</t>
  </si>
  <si>
    <t>https://gnomad.broadinstitute.org/variant/9-15784633-A-G?dataset=gnomad_r3</t>
  </si>
  <si>
    <t>https://gnomad.broadinstitute.org/variant/9-76706955-C-T?dataset=gnomad_r3</t>
  </si>
  <si>
    <t>https://gnomad.broadinstitute.org/variant/9-97428498-A-G?dataset=gnomad_r3</t>
  </si>
  <si>
    <t>https://gnomad.broadinstitute.org/variant/9-101371346-C-T?dataset=gnomad_r3</t>
  </si>
  <si>
    <t>https://gnomad.broadinstitute.org/variant/9-122629090-A-G?dataset=gnomad_r3</t>
  </si>
  <si>
    <t>https://gnomad.broadinstitute.org/variant/9-122629130-A-G?dataset=gnomad_r3</t>
  </si>
  <si>
    <t>https://gnomad.broadinstitute.org/variant/9-124119169-C-T?dataset=gnomad_r3</t>
  </si>
  <si>
    <t>https://gnomad.broadinstitute.org/variant/9-124899366-G-A?dataset=gnomad_r3</t>
  </si>
  <si>
    <t>https://gnomad.broadinstitute.org/variant/9-126205784-C-T?dataset=gnomad_r3</t>
  </si>
  <si>
    <t>https://gnomad.broadinstitute.org/variant/10-2364437-T-C?dataset=gnomad_r3</t>
  </si>
  <si>
    <t>https://gnomad.broadinstitute.org/variant/10-3159873-T-C?dataset=gnomad_r3</t>
  </si>
  <si>
    <t>https://gnomad.broadinstitute.org/variant/10-34331292-C-T?dataset=gnomad_r3</t>
  </si>
  <si>
    <t>https://gnomad.broadinstitute.org/variant/10-98459557-G-A?dataset=gnomad_r3</t>
  </si>
  <si>
    <t>https://gnomad.broadinstitute.org/variant/10-122850511-G-A?dataset=gnomad_r3</t>
  </si>
  <si>
    <t>https://gnomad.broadinstitute.org/variant/10-130900156-T-C?dataset=gnomad_r3</t>
  </si>
  <si>
    <t>https://gnomad.broadinstitute.org/variant/11-11074674-C-T?dataset=gnomad_r3</t>
  </si>
  <si>
    <t>https://gnomad.broadinstitute.org/variant/11-16111867-A-G?dataset=gnomad_r3</t>
  </si>
  <si>
    <t>https://gnomad.broadinstitute.org/variant/11-74074281-T-C?dataset=gnomad_r3</t>
  </si>
  <si>
    <t>https://gnomad.broadinstitute.org/variant/11-134797630-C-T?dataset=gnomad_r3</t>
  </si>
  <si>
    <t>https://gnomad.broadinstitute.org/variant/11-134797652-A-T?dataset=gnomad_r3</t>
  </si>
  <si>
    <t>https://gnomad.broadinstitute.org/variant/12-884764-C-T?dataset=gnomad_r3</t>
  </si>
  <si>
    <t>https://gnomad.broadinstitute.org/variant/12-10408358-T-C?dataset=gnomad_r3</t>
  </si>
  <si>
    <t>https://gnomad.broadinstitute.org/variant/13-20327585-T-A?dataset=gnomad_r3</t>
  </si>
  <si>
    <t>https://gnomad.broadinstitute.org/variant/13-33129519-T-C?dataset=gnomad_r3</t>
  </si>
  <si>
    <t>https://gnomad.broadinstitute.org/variant/13-38859469-A-G?dataset=gnomad_r3</t>
  </si>
  <si>
    <t>https://gnomad.broadinstitute.org/variant/13-106286062-A-T?dataset=gnomad_r3</t>
  </si>
  <si>
    <t>https://gnomad.broadinstitute.org/variant/14-25381626-T-A?dataset=gnomad_r3</t>
  </si>
  <si>
    <t>https://gnomad.broadinstitute.org/variant/14-50302999-G-A?dataset=gnomad_r3</t>
  </si>
  <si>
    <t>https://gnomad.broadinstitute.org/variant/14-64170429-C-A?dataset=gnomad_r3</t>
  </si>
  <si>
    <t>https://gnomad.broadinstitute.org/variant/14-64564816-C-T?dataset=gnomad_r3</t>
  </si>
  <si>
    <t>https://gnomad.broadinstitute.org/variant/14-64564854-A-G?dataset=gnomad_r3</t>
  </si>
  <si>
    <t>https://gnomad.broadinstitute.org/variant/14-67575857-A-G?dataset=gnomad_r3</t>
  </si>
  <si>
    <t>https://gnomad.broadinstitute.org/variant/14-98379194-C-T?dataset=gnomad_r3</t>
  </si>
  <si>
    <t>https://gnomad.broadinstitute.org/variant/15-34236747-G-A?dataset=gnomad_r3</t>
  </si>
  <si>
    <t>https://gnomad.broadinstitute.org/variant/15-53324712-C-T?dataset=gnomad_r3</t>
  </si>
  <si>
    <t>https://gnomad.broadinstitute.org/variant/15-54918507-C-T?dataset=gnomad_r3</t>
  </si>
  <si>
    <t>https://gnomad.broadinstitute.org/variant/16-5556196-G-T?dataset=gnomad_r3</t>
  </si>
  <si>
    <t>https://gnomad.broadinstitute.org/variant/16-11385422-T-G?dataset=gnomad_r3</t>
  </si>
  <si>
    <t>https://gnomad.broadinstitute.org/variant/16-11385448-C-T?dataset=gnomad_r3</t>
  </si>
  <si>
    <t>https://gnomad.broadinstitute.org/variant/5-96909735-C-T?dataset=gnomad_r3</t>
  </si>
  <si>
    <t>https://gnomad.broadinstitute.org/variant/5-151563524-G-A?dataset=gnomad_r3</t>
  </si>
  <si>
    <t>https://gnomad.broadinstitute.org/variant/5-170258159-C-T?dataset=gnomad_r3</t>
  </si>
  <si>
    <t>https://gnomad.broadinstitute.org/variant/5-175351675-A-G?dataset=gnomad_r3</t>
  </si>
  <si>
    <t>https://gnomad.broadinstitute.org/variant/6-96610677-A-G?dataset=gnomad_r3</t>
  </si>
  <si>
    <t>https://gnomad.broadinstitute.org/variant/6-96610691-A-G?dataset=gnomad_r3</t>
  </si>
  <si>
    <t>https://gnomad.broadinstitute.org/variant/6-96610698-G-A?dataset=gnomad_r3</t>
  </si>
  <si>
    <t>https://gnomad.broadinstitute.org/variant/6-146434004-G-A?dataset=gnomad_r3</t>
  </si>
  <si>
    <t>https://gnomad.broadinstitute.org/variant/6-164624301-G-T?dataset=gnomad_r3</t>
  </si>
  <si>
    <t>https://gnomad.broadinstitute.org/variant/7-4860464-A-G?dataset=gnomad_r3</t>
  </si>
  <si>
    <t>https://gnomad.broadinstitute.org/variant/7-48410560-T-C?dataset=gnomad_r3</t>
  </si>
  <si>
    <t>https://gnomad.broadinstitute.org/variant/7-51029277-C-T?dataset=gnomad_r3</t>
  </si>
  <si>
    <t>https://gnomad.broadinstitute.org/variant/7-156198119-T-C?dataset=gnomad_r3</t>
  </si>
  <si>
    <t>https://gnomad.broadinstitute.org/variant/7-156969530-G-C?dataset=gnomad_r3</t>
  </si>
  <si>
    <t>https://gnomad.broadinstitute.org/variant/7-156969554-G-A?dataset=gnomad_r3</t>
  </si>
  <si>
    <t>https://gnomad.broadinstitute.org/variant/8-1427444-G-A?dataset=gnomad_r3</t>
  </si>
  <si>
    <t>https://gnomad.broadinstitute.org/variant/8-1565843-C-A?dataset=gnomad_r3</t>
  </si>
  <si>
    <t>https://gnomad.broadinstitute.org/variant/8-33498556-A-G?dataset=gnomad_r3</t>
  </si>
  <si>
    <t>https://gnomad.broadinstitute.org/variant/8-93923709-T-C?dataset=gnomad_r3</t>
  </si>
  <si>
    <t>https://gnomad.broadinstitute.org/variant/8-120216440-A-C?dataset=gnomad_r3</t>
  </si>
  <si>
    <t>https://gnomad.broadinstitute.org/variant/8-123975238-T-C?dataset=gnomad_r3</t>
  </si>
  <si>
    <t>Parent-of-origin results</t>
  </si>
  <si>
    <t>Not applicable (missing or failed sample)</t>
  </si>
  <si>
    <t>The sample types (column F) are as follows:</t>
  </si>
  <si>
    <t>The DNM categories (column AC, see also Figure 1) are as follows:</t>
  </si>
  <si>
    <t>Deep-NGS</t>
  </si>
  <si>
    <t>Deep-NGS results</t>
  </si>
  <si>
    <t xml:space="preserve">smMIP Assay - # informative SNPs supporting trio relationship </t>
  </si>
  <si>
    <t>Summary counts of the number of DNMs haplotyped by each method of phasing (medaka, pileup, manual) are given below the table.</t>
  </si>
  <si>
    <t>Trio WES</t>
  </si>
  <si>
    <t xml:space="preserve">Trio WES </t>
  </si>
  <si>
    <t>Opitz G/BBB syndrome type I</t>
  </si>
  <si>
    <t>Long-read Sequencing (ONT)</t>
  </si>
  <si>
    <t>Long-read Sequencing (ONT) + Allele-Specific PCR</t>
  </si>
  <si>
    <t>Total counts for long-read sequencing data</t>
  </si>
  <si>
    <t>For FAM38, the heterozygous SNPs were rs113173951 (G/A) and rs2076457 (C/A). Given the homopolymeric context, long-read sequencing with ONT MiniON was poorly suited for phasing the DNM. Ultimately, the DNM was phased using rs2076457 to design a custom allele-specific assay, described below.</t>
  </si>
  <si>
    <t>The Deep-NGS assay was not well suited to assess the two large indel DNMs, i.e. one of the two FAM12 DNMs (FAM12b, a 35bp deletion in MECP2) and the FAM54 DNM (a 44bp duplication). These were assessed separately via allele-specific PCR (see Methods and Supplementary Note 2).</t>
  </si>
  <si>
    <t>Proband: targeted NGS (panel) - Parents: dideoxy sequencing of the exon containing the DNM</t>
  </si>
  <si>
    <t>Proband: WES (DDD study) - Parents: dideoxy sequencing of the exon containing the DNM</t>
  </si>
  <si>
    <t>Trio WGS (research study) followed by clinical validation via dideoxy sequencing of the exon containing the DNM</t>
  </si>
  <si>
    <t>Proband: targeted NGS (panel) -  Parents: dideoxy sequencing of the exon containing the DNM</t>
  </si>
  <si>
    <t>Proband: WES - Parents: dideoxy sequencing of the exon containing the DNM</t>
  </si>
  <si>
    <t xml:space="preserve">dideoxy sequencing </t>
  </si>
  <si>
    <t>dideoxy sequencing</t>
  </si>
  <si>
    <t xml:space="preserve">Trio WGS (GeL) followed by clinical validation using dideoxy sequencing </t>
  </si>
  <si>
    <t xml:space="preserve">Proband: WGS (GeL) followed by clinical validation of proband and parental DNA using dideoxy sequencing </t>
  </si>
  <si>
    <r>
      <t xml:space="preserve">Method used for the original clinical diagnosis of the likely pathogenic DNM in the proband - and confirmation of the DNM absence from parental samples  (to establish the </t>
    </r>
    <r>
      <rPr>
        <i/>
        <sz val="11"/>
        <color rgb="FF000000"/>
        <rFont val="Calibri"/>
        <family val="2"/>
        <scheme val="minor"/>
      </rPr>
      <t>de novo</t>
    </r>
    <r>
      <rPr>
        <sz val="11"/>
        <color rgb="FF000000"/>
        <rFont val="Calibri"/>
        <family val="2"/>
        <scheme val="minor"/>
      </rPr>
      <t xml:space="preserve"> status of the variant)</t>
    </r>
  </si>
  <si>
    <t>Proband: dideoxy sequencing, followed by WES - Parents: dideoxy sequencing of the exon containing the DNM</t>
  </si>
  <si>
    <t>of the 101 reads that call the DNM REF (i.e. CTCT), 27.72% also call the phasingSNP REF and 72.28% also call the phasingSNP ALT</t>
  </si>
  <si>
    <t>of the 18 reads that call the DNM REF (i.e. NC), 100.00% also call the phasingSNP REF and 0.00% also call the phasingSNP ALT</t>
  </si>
  <si>
    <t>of the 500 reads that call the DNM REF (i.e. GGTGGCTC), 23.40% also call the phasingSNP REF and 76.60% also call the phasingSNP ALT</t>
  </si>
  <si>
    <t>of the 24 reads that call the DNM REF (i.e. GG), 83.33% also call the phasingSNP REF and 16.67% also call the phasingSNP ALT</t>
  </si>
  <si>
    <t>of the 1680 reads that call the DNM REF (i.e. TG), 82.44% also call the phasingSNP REF and 17.56% also call the phasingSNP ALT</t>
  </si>
  <si>
    <t>phasing of this family was resolved without long-read Nanopore sequencing because an informative SNP was found in the vicinity of the DNM on the amplicon used for Deep-NGS (Illumina)</t>
  </si>
  <si>
    <t xml:space="preserve">phasing of this family was manually resolved: as the homopolymeric region around the DNM was technically challenging to align, the pileup generated by the long-read sequencing was manually inspected using IGV.									</t>
  </si>
  <si>
    <t>`</t>
  </si>
  <si>
    <r>
      <rPr>
        <i/>
        <sz val="11"/>
        <color theme="1"/>
        <rFont val="Calibri"/>
        <family val="2"/>
        <scheme val="minor"/>
      </rPr>
      <t>De novo</t>
    </r>
    <r>
      <rPr>
        <sz val="11"/>
        <color theme="1"/>
        <rFont val="Calibri"/>
        <family val="2"/>
        <scheme val="minor"/>
      </rPr>
      <t xml:space="preserve"> mutation (chr:position)</t>
    </r>
  </si>
  <si>
    <r>
      <t xml:space="preserve">Type of </t>
    </r>
    <r>
      <rPr>
        <i/>
        <sz val="11"/>
        <color theme="1"/>
        <rFont val="Calibri"/>
        <family val="2"/>
        <scheme val="minor"/>
      </rPr>
      <t>de novo</t>
    </r>
    <r>
      <rPr>
        <sz val="11"/>
        <color theme="1"/>
        <rFont val="Calibri"/>
        <family val="2"/>
        <scheme val="minor"/>
      </rPr>
      <t xml:space="preserve"> mutation</t>
    </r>
  </si>
  <si>
    <t>5:177210200-177210201</t>
  </si>
  <si>
    <t>10:75029029-75029030</t>
  </si>
  <si>
    <t>10:75022006-75022007</t>
  </si>
  <si>
    <t>X:154030621-154030664</t>
  </si>
  <si>
    <t>6:33437774-33437780</t>
  </si>
  <si>
    <t>20:63407094-63407101</t>
  </si>
  <si>
    <t>20:51791519</t>
  </si>
  <si>
    <t>Note on indel coordinates:</t>
  </si>
  <si>
    <r>
      <t xml:space="preserve">The script used to generate the following tables parses mpileup format to associate read IDs with the bases they call. To do this, it needs to be provided a list of DNM positions to search for (detailed at github.com/sjbush/pregcare). With indels, these read IDs are only accessible to the parser at the base </t>
    </r>
    <r>
      <rPr>
        <i/>
        <sz val="11"/>
        <color theme="1"/>
        <rFont val="Calibri"/>
        <family val="2"/>
        <scheme val="minor"/>
      </rPr>
      <t>immediately before</t>
    </r>
    <r>
      <rPr>
        <sz val="11"/>
        <color theme="1"/>
        <rFont val="Calibri"/>
        <family val="2"/>
        <scheme val="minor"/>
      </rPr>
      <t xml:space="preserve"> the location of the indel; this is a pileup formatting requirement (described further at http://www.htslib.org/doc/samtools-mpileup.html).</t>
    </r>
  </si>
  <si>
    <r>
      <t xml:space="preserve">Consequently, the location of each indel in the following tables is </t>
    </r>
    <r>
      <rPr>
        <i/>
        <sz val="11"/>
        <color theme="1"/>
        <rFont val="Calibri"/>
        <family val="2"/>
        <scheme val="minor"/>
      </rPr>
      <t>the location where the script had to look</t>
    </r>
    <r>
      <rPr>
        <sz val="11"/>
        <color theme="1"/>
        <rFont val="Calibri"/>
        <family val="2"/>
        <scheme val="minor"/>
      </rPr>
      <t>. There may therefore be small discrepancies between this table and Table S3A.</t>
    </r>
  </si>
  <si>
    <t>8:60860969-60872945</t>
  </si>
  <si>
    <t>8:60872946-60872965</t>
  </si>
  <si>
    <t>there are 518 reads which call the DNM ALT and 885 reads which call the DNM REF</t>
  </si>
  <si>
    <t>there are 393 reads which call the DNM ALT and 360 reads which call the DNM REF</t>
  </si>
  <si>
    <t>there are 788 reads which call the DNM ALT and 1004 reads which call the DNM REF</t>
  </si>
  <si>
    <t>there are 350 reads which call the DNM ALT and 448 reads which call the DNM REF</t>
  </si>
  <si>
    <t>there are 158 reads which call the DNM ALT and 250 reads which call the DNM REF</t>
  </si>
  <si>
    <t>there are 288 reads which call the DNM ALT and 462 reads which call the DNM REF</t>
  </si>
  <si>
    <t>there are 1033 reads which call the DNM ALT and 727 reads which call the DNM REF</t>
  </si>
  <si>
    <t>there are 3274 reads which call the DNM ALT and 3532 reads which call the DNM REF</t>
  </si>
  <si>
    <t>there are 1249 reads which call the DNM ALT and 210 reads which call the DNM REF</t>
  </si>
  <si>
    <t>there are 724 reads which call the DNM ALT and 778 reads which call the DNM REF</t>
  </si>
  <si>
    <t>there are 51 reads which call the DNM ALT and 89 reads which call the DNM REF</t>
  </si>
  <si>
    <t>there are 451 reads which call the DNM ALT and 566 reads which call the DNM REF</t>
  </si>
  <si>
    <t>there are 378 reads which call the DNM ALT and 719 reads which call the DNM REF</t>
  </si>
  <si>
    <t>there are 26 reads which call the DNM ALT and 55 reads which call the DNM REF</t>
  </si>
  <si>
    <t>There are 429 reads which call the DNM ALT and 1162 reads which call the DNM REF</t>
  </si>
  <si>
    <t>there are 2507 reads which call the DNM ALT and 3238 reads which call the DNM REF</t>
  </si>
  <si>
    <t>there are 299 reads which call the DNM ALT and 204 reads which call the DNM REF</t>
  </si>
  <si>
    <t>there are 603 reads which call the DNM ALT and 737 reads which call the DNM REF</t>
  </si>
  <si>
    <t>there are 73 reads which call the DNM ALT and 59 reads which call the DNM REF</t>
  </si>
  <si>
    <t>there are 681 reads which call the DNM ALT and 717 reads which call the DNM REF</t>
  </si>
  <si>
    <t>there are 219 reads which call the DNM ALT and 169 reads which call the DNM REF</t>
  </si>
  <si>
    <t>there are 98 reads which call the DNM ALT and 101 reads which call the DNM REF</t>
  </si>
  <si>
    <t>there are 79 reads which call the DNM ALT and 68 reads which call the DNM REF</t>
  </si>
  <si>
    <t>there are 1154 reads which call the DNM ALT and 1382 reads which call the DNM REF</t>
  </si>
  <si>
    <t>there are 228 reads which call the DNM ALT and 204 reads which call the DNM REF</t>
  </si>
  <si>
    <t>there are 741 reads which call the DNM ALT and 1002 reads which call the DNM REF</t>
  </si>
  <si>
    <t>there are 199 reads which call the DNM ALT and 346 reads which call the DNM REF</t>
  </si>
  <si>
    <t>there are 323 reads which call the DNM ALT and 228 reads which call the DNM REF</t>
  </si>
  <si>
    <t>there are 297 reads which call the DNM ALT and 311 reads which call the DNM REF</t>
  </si>
  <si>
    <t>there are 487 reads which call the DNM ALT and 488 reads which call the DNM REF</t>
  </si>
  <si>
    <t>there are 979 reads which call the DNM ALT and 299 reads which call the DNM REF</t>
  </si>
  <si>
    <t>there are 2942 reads which call the DNM ALT and 2661 reads which call the DNM REF</t>
  </si>
  <si>
    <t>there are 2158 reads which call the DNM ALT and 3111 reads which call the DNM REF</t>
  </si>
  <si>
    <t>there are 3263 reads which call the DNM ALT and 3177 reads which call the DNM REF</t>
  </si>
  <si>
    <t>there are 2986 reads which call the DNM ALT and 2253 reads which call the DNM REF</t>
  </si>
  <si>
    <t>there are 294 reads which call the DNM ALT and 274 reads which call the DNM REF</t>
  </si>
  <si>
    <t>there are 130 reads which call the DNM ALT and 238 reads which call the DNM REF</t>
  </si>
  <si>
    <t>there are 227 reads which call the DNM ALT and 285 reads which call the DNM REF</t>
  </si>
  <si>
    <t>there are 1374 reads which call the DNM ALT and 1938 reads which call the DNM REF</t>
  </si>
  <si>
    <t>LMX1B</t>
  </si>
  <si>
    <t>Long-read sequencing was not required - the DNM was in a maternally imprinted gene, therefore assumed to be paternal in origin</t>
  </si>
  <si>
    <t>Long-read sequencing was not required - an informative SNP on the Illumina (Deep-NGS) fragment resolved the parent of origin</t>
  </si>
  <si>
    <t>Long-read sequencing was not required - mixed paternal mosaicism detected using Deep-NGS</t>
  </si>
  <si>
    <t>Long-read sequencing was not required - maternal mosaicism detected using Deep-NGS</t>
  </si>
  <si>
    <t>Long-read sequencing was not required - the DNM was a post-zygotic mutation, so it was not necessary to determine parent-of-origin</t>
  </si>
  <si>
    <t>Long-read sequencing was not required - the DNM was X-linked and in a male proband, therefore assumed to be maternal in origin</t>
  </si>
  <si>
    <t>two-sided Fisher's exact test. Odds ratio = 0.07817505. p = 8.331x10-13</t>
  </si>
  <si>
    <t>two-sided Fisher's exact test. Odds ratio = Inf, p = 4.03x10-7</t>
  </si>
  <si>
    <t>two-sided Fisher's exact test. Odds ratio = Inf, p = 1.454x10-6</t>
  </si>
  <si>
    <t>two-sided Fisher's exact test. Odds ratio = 57.54463, p = 0</t>
  </si>
  <si>
    <t>two-sided Fisher's exact test. Odds ratio = 0.1439981, p = 5.854293e-18</t>
  </si>
  <si>
    <t>two-sided Fisher's exact test. Odds ratio = 0.1450443, p = 1.324995e-72</t>
  </si>
  <si>
    <t>two-sided Fisher's exact test. Odds ratio = 73.01971, p = 1.731589e-51</t>
  </si>
  <si>
    <t>two-sided Fisher's exact test. Odds ratio = 0.004496844, p = 0</t>
  </si>
  <si>
    <t>two-sided Fisher's exact test. Odds ratio = 46.90309, p = 2.619083e-40</t>
  </si>
  <si>
    <t>two-sided Fisher's exact test. Odds ratio = 2233.88, p = 2.903399e-56</t>
  </si>
  <si>
    <t>two-sided Fisher's exact test. Odds ratio = 0, p = 5.002748e-64</t>
  </si>
  <si>
    <t>two-sided Fisher's exact test. Odds ratio = 0.02857127, p = 3.47x10-13</t>
  </si>
  <si>
    <t>two-sided Fisher's exact test. Odds ratio = Inf, p = 3.994419e-31</t>
  </si>
  <si>
    <t>two-sided Fisher's exact test. Odds ratio = 119.7387, p = 1.116946e-81</t>
  </si>
  <si>
    <t>two-sided Fisher's exact test. Odds ratio = 0.0008116559, p = 1.349054e-123</t>
  </si>
  <si>
    <t>two-sided Fisher's exact test. Odds ratio = 0.1498266, p = 1.360177e-19</t>
  </si>
  <si>
    <t>two-sided Fisher's exact test. Odds ratio = 12.34655, p = 1.87075e-34</t>
  </si>
  <si>
    <t>two-sided Fisher's exact test. Odds ratio = 217.0944, p = 3.152027e-40</t>
  </si>
  <si>
    <t>two-sided Fisher's exact test. Odds ratio = 111.0445, p = 8.765779e-70</t>
  </si>
  <si>
    <t>two-sided Fisher's exact test. Odds ratio = 442.0418, p = 2.979693e-23</t>
  </si>
  <si>
    <t>two-sided Fisher's exact test. Odds ratio = 0.02769028, p = 3.809618e-185</t>
  </si>
  <si>
    <t>two-sided Fisher's exact test. Odds ratio = 3358.474, p = 0</t>
  </si>
  <si>
    <t>two-sided Fisher's exact test. Odds ratio = 10454.18, p = 1.826022e-125</t>
  </si>
  <si>
    <t>two-sided Fisher's exact test. Odds ratio = 0.1100182, p = 4.602x10-5</t>
  </si>
  <si>
    <t>two-sided Fisher's exact test. Odds ratio = 2337.102, p = 6.089297e-174</t>
  </si>
  <si>
    <t>two-sided Fisher's exact test. Odds ratio = 0.004820634, p = 7.129071e-52</t>
  </si>
  <si>
    <t>two-sided Fisher's exact test. Odds ratio = Inf, p = 1.394393e-63</t>
  </si>
  <si>
    <t>two-sided Fisher's exact test. Odds ratio = 1297.966, p = 0</t>
  </si>
  <si>
    <t>two-sided Fisher's exact test. Odds ratio = 511.5204, p =  9.51962e-41</t>
  </si>
  <si>
    <t>two-sided Fisher's exact test. Odds ratio = 0.001362373, p = 6.501797e-43</t>
  </si>
  <si>
    <t>two-sided Fisher's exact test. Odds ratio = 0.006448054, p = 5.608x10-15</t>
  </si>
  <si>
    <t>two-sided Fisher's exact test. Odds ratio = 0.0002404898, p = 1.462046e-165</t>
  </si>
  <si>
    <t>two-sided Fisher's exact test. Odds ratio = 111.7589, p = 1.952137e-43</t>
  </si>
  <si>
    <t>two-sided Fisher's exact test. Odds ratio = 0.0008650265, p = 1.6996e-40</t>
  </si>
  <si>
    <t>two-sided Fisher's exact test. Odds ratio = 0, p = 6.427708e-30</t>
  </si>
  <si>
    <t>two-sided Fisher's exact test. Odds ratio = 0, p = 2.319466e-28</t>
  </si>
  <si>
    <t>two-sided Fisher's exact test. Odds ratio = 44.62626, p = 4.873984e-149</t>
  </si>
  <si>
    <t>two-sided Fisher's exact test. Odds ratio = Inf, p = 3.504965e-43</t>
  </si>
  <si>
    <t>two-sided Fisher's exact test. Odds ratio = 7223.55, p = 5.109528e-71</t>
  </si>
  <si>
    <t>two-sided Fisher's exact test. Odds ratio = 0.0008333799, p = 1.032149e-64</t>
  </si>
  <si>
    <t>two-sided Fisher's exact test. Odds ratio = 0.002900389, p = 5.178185e-132</t>
  </si>
  <si>
    <t>two-sided Fisher's exact test. Odds ratio = 0.05490447, p = 3.087914e-158</t>
  </si>
  <si>
    <t>two-sided Fisher's exact test. Odds ratio = 46.08159, p = 4.596616e-163</t>
  </si>
  <si>
    <t>two-sided Fisher's exact test. Odds ratio = 127.8339, p = 0</t>
  </si>
  <si>
    <t>two-sided Fisher's exact test. Odds ratio = Inf, p = 4.254947e-150</t>
  </si>
  <si>
    <t>two-sided Fisher's exact test. Odds ratio = 0.06669551, p = 4.351061e-29</t>
  </si>
  <si>
    <t>In total, the PREGCARE dataset comprises 61 DNMs and for 50 DNMs, with long-read sequencing performed to attempt haplotyping of the DNM (see Supplementary Note 3).</t>
  </si>
  <si>
    <t>Supplementary Data 2. Targeted deep-sequencing (Deep-NGS) data for the families enrolled in the PREGCARE study</t>
  </si>
  <si>
    <t>Supplementary Data 2 - Notes</t>
  </si>
  <si>
    <t>The columns of Supplementary Data 2 are as follows:</t>
  </si>
  <si>
    <t>Supplementary Data 3A. Overview of the phasing strategy for each of the individual PREGCARE families</t>
  </si>
  <si>
    <t>Supplementary Data 3B. Description of the informative SNP and read count tables supporting the phasing of DNMs and parent-of-origin determination for individual PREGCARE families</t>
  </si>
  <si>
    <t>Supplementary Data 4A. Details of the common single nucleotide polymorphisms (SNPs) used for genotyping the members of family trios and verifying the family relationship (single-molecule Molecular Inversion Probe (smMIP) assay)</t>
  </si>
  <si>
    <t xml:space="preserve">Supplementary Data 4B. Sequence information of the single-molecule Molecular Inversion Probes (smMIP assay)  </t>
  </si>
  <si>
    <t xml:space="preserve">Supplementary Data 1. Overview and characteristics of the 61 DNMs from the 60 family trios enrolled in the PREGCARE study (with individual details for each step of the three-tier approach: primer locations, regions and results)  </t>
  </si>
  <si>
    <t>Age of the proband at recruitment into the study (years)</t>
  </si>
  <si>
    <t>Age of the mother at recruitment into the study (years)</t>
  </si>
  <si>
    <t>Age of the father at recruitment into the study (years)</t>
  </si>
  <si>
    <t>Proband alive at recruitment into the study? (YES/NO)</t>
  </si>
  <si>
    <t>n/a</t>
  </si>
  <si>
    <t xml:space="preserve">Number of samples successfully analyzed / collected </t>
  </si>
  <si>
    <t>2. Detection of parental or postzygotic mosaicism by Deep-Sequencing of the PCR amplicon containing the family-specific mutation site  (see also Supplementary Data 2)</t>
  </si>
  <si>
    <t>3. Haplotyping using  long-read sequencing and an informative SNP close ot the DNM to establish the parent-of-origin of the DNM (see also Supplementary Data 3A &amp;3B)</t>
  </si>
  <si>
    <t xml:space="preserve">4. Stratification into one of 7 categories (see Figure 1 for definition of different categories) </t>
  </si>
  <si>
    <r>
      <t xml:space="preserve">DNM manually phased using an informative indel, not a SNP - see description in </t>
    </r>
    <r>
      <rPr>
        <b/>
        <sz val="11"/>
        <color theme="1"/>
        <rFont val="Calibri"/>
        <family val="2"/>
        <scheme val="minor"/>
      </rPr>
      <t xml:space="preserve">Supplementary Data 3B </t>
    </r>
  </si>
  <si>
    <r>
      <t xml:space="preserve">DNM manually phased using two SNPs - see description in </t>
    </r>
    <r>
      <rPr>
        <b/>
        <sz val="11"/>
        <color theme="1"/>
        <rFont val="Calibri"/>
        <family val="2"/>
        <scheme val="minor"/>
      </rPr>
      <t xml:space="preserve">Supplementary Data 3B </t>
    </r>
  </si>
  <si>
    <r>
      <t xml:space="preserve">Duplication difficult to align but visible on IGV - see description in </t>
    </r>
    <r>
      <rPr>
        <b/>
        <sz val="11"/>
        <color theme="1"/>
        <rFont val="Calibri"/>
        <family val="2"/>
        <scheme val="minor"/>
      </rPr>
      <t xml:space="preserve">Supplementary Data 3B </t>
    </r>
  </si>
  <si>
    <t>Although maternal mosaicism had already been detected using Deep-NGS, long-read sequencing was also performed for this family</t>
  </si>
  <si>
    <t>Although confined paternal gonadal mosaicism had been detected, given the low VAF observed in sperm, long-read sequencing was also performed for this family</t>
  </si>
  <si>
    <t>Although paternal mosaicism had been detected, long-read sequencing was also performed for this family</t>
  </si>
  <si>
    <t xml:space="preserve">Given the homopolymeric context of the DNM, long-read sequencing traces were poorly suited for phasing. A custom allele-specific assay was designed instead - see description in Supplementary Table S3B </t>
  </si>
  <si>
    <t>Region sequenced by long-read sequencing (without primer sequences)</t>
  </si>
  <si>
    <t>Sex of the proband (Female/Male)</t>
  </si>
  <si>
    <r>
      <t xml:space="preserve">Characteristics of the </t>
    </r>
    <r>
      <rPr>
        <i/>
        <sz val="11"/>
        <color rgb="FF000000"/>
        <rFont val="Calibri"/>
        <family val="2"/>
        <scheme val="minor"/>
      </rPr>
      <t>de novo</t>
    </r>
    <r>
      <rPr>
        <sz val="11"/>
        <color rgb="FF000000"/>
        <rFont val="Calibri"/>
        <family val="2"/>
        <scheme val="minor"/>
      </rPr>
      <t xml:space="preserve"> mutation (genomic location [GRCh38.p12], cDNA ref and coordinates, encoded protein change)</t>
    </r>
  </si>
  <si>
    <t>3:12604255-12604275</t>
  </si>
  <si>
    <t>7:140801616-140801640</t>
  </si>
  <si>
    <t>14:101987296-102002974</t>
  </si>
  <si>
    <t>12:21818171-21818347</t>
  </si>
  <si>
    <t>4:46262016-46261995</t>
  </si>
  <si>
    <t>17:46171119-46171294</t>
  </si>
  <si>
    <t>9:132912338-132920188</t>
  </si>
  <si>
    <t>12:21818171-21826632</t>
  </si>
  <si>
    <t>4:46262016-46276966</t>
  </si>
  <si>
    <t>17:46171119-46179052</t>
  </si>
  <si>
    <t>4:46251998-46262171</t>
  </si>
  <si>
    <t>4:46251998-46276966</t>
  </si>
  <si>
    <t>12:21809496-21826632</t>
  </si>
  <si>
    <t>17:46162759-46179052</t>
  </si>
  <si>
    <t>9:132901821-132920188</t>
  </si>
  <si>
    <t>9:132901821-132912515</t>
  </si>
  <si>
    <t>12:21809496-21818347</t>
  </si>
  <si>
    <t>17:46162759-46171294</t>
  </si>
  <si>
    <r>
      <t xml:space="preserve">Trio WGS (GeL) followed by clinical validation using dideoxy sequencing                                                                                       </t>
    </r>
    <r>
      <rPr>
        <b/>
        <sz val="11"/>
        <color theme="1"/>
        <rFont val="Calibri"/>
        <family val="2"/>
        <scheme val="minor"/>
      </rPr>
      <t>Note: 3 affected children</t>
    </r>
  </si>
  <si>
    <r>
      <t xml:space="preserve">Proband: targeted NGS (panel) -  Parents: dideoxy sequencing of the exon containing the DNM -                    </t>
    </r>
    <r>
      <rPr>
        <b/>
        <sz val="11"/>
        <color rgb="FF000000"/>
        <rFont val="Calibri"/>
        <family val="2"/>
        <scheme val="minor"/>
      </rPr>
      <t>Note: 3 affected pregnancies</t>
    </r>
  </si>
  <si>
    <t>Multiple affected pregnancies?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</si>
</sst>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0.000%"/>
    <numFmt numFmtId="167" formatCode="0.0000%"/>
    <numFmt numFmtId="168" formatCode="_(* #,##0.0000000_);_(* \(#,##0.0000000\);_(* &quot;-&quot;??_);_(@_)"/>
    <numFmt numFmtId="169" formatCode="0.0"/>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2"/>
      <name val="Arial"/>
      <family val="2"/>
    </font>
    <font>
      <i/>
      <sz val="12"/>
      <color theme="1"/>
      <name val="Calibri"/>
      <family val="2"/>
      <scheme val="minor"/>
    </font>
    <font>
      <sz val="12"/>
      <color theme="1"/>
      <name val="Arial"/>
      <family val="2"/>
    </font>
    <font>
      <b/>
      <sz val="14"/>
      <color theme="1"/>
      <name val="Calibri"/>
      <family val="2"/>
      <scheme val="minor"/>
    </font>
    <font>
      <sz val="11"/>
      <color rgb="FF000000"/>
      <name val="Calibri"/>
      <family val="2"/>
      <scheme val="minor"/>
    </font>
    <font>
      <sz val="12"/>
      <color theme="4"/>
      <name val="Calibri"/>
      <family val="2"/>
      <scheme val="minor"/>
    </font>
    <font>
      <b/>
      <sz val="11"/>
      <color theme="1"/>
      <name val="Calibri"/>
      <family val="2"/>
      <scheme val="minor"/>
    </font>
    <font>
      <i/>
      <sz val="11"/>
      <color theme="1"/>
      <name val="Calibri"/>
      <family val="2"/>
      <scheme val="minor"/>
    </font>
    <font>
      <b/>
      <sz val="11"/>
      <color rgb="FF000000"/>
      <name val="Calibri"/>
      <family val="2"/>
      <scheme val="minor"/>
    </font>
    <font>
      <sz val="11"/>
      <name val="Calibri"/>
      <family val="2"/>
      <scheme val="minor"/>
    </font>
    <font>
      <sz val="11"/>
      <color rgb="FF222222"/>
      <name val="Calibri"/>
      <family val="2"/>
      <scheme val="minor"/>
    </font>
    <font>
      <i/>
      <sz val="11"/>
      <color rgb="FF000000"/>
      <name val="Calibri"/>
      <family val="2"/>
      <scheme val="minor"/>
    </font>
    <font>
      <i/>
      <sz val="11"/>
      <name val="Calibri"/>
      <family val="2"/>
      <scheme val="minor"/>
    </font>
    <font>
      <b/>
      <sz val="12"/>
      <color theme="1"/>
      <name val="Arial"/>
      <family val="2"/>
    </font>
    <font>
      <b/>
      <sz val="11"/>
      <name val="Calibri"/>
      <family val="2"/>
      <scheme val="minor"/>
    </font>
    <font>
      <sz val="12"/>
      <color rgb="FFC00000"/>
      <name val="Calibri"/>
      <family val="2"/>
      <scheme val="minor"/>
    </font>
    <font>
      <sz val="11"/>
      <color rgb="FFFF0000"/>
      <name val="Calibri"/>
      <family val="2"/>
      <scheme val="minor"/>
    </font>
    <font>
      <b/>
      <u/>
      <sz val="11"/>
      <color theme="1"/>
      <name val="Calibri"/>
      <family val="2"/>
      <scheme val="minor"/>
    </font>
    <font>
      <sz val="11"/>
      <name val="Calibri"/>
      <family val="2"/>
    </font>
    <font>
      <sz val="11"/>
      <color theme="1"/>
      <name val="Calibri"/>
      <family val="2"/>
      <charset val="1"/>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22">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4" fillId="0" borderId="0"/>
    <xf numFmtId="0" fontId="38" fillId="0" borderId="0"/>
  </cellStyleXfs>
  <cellXfs count="270">
    <xf numFmtId="0" fontId="0" fillId="0" borderId="0" xfId="0"/>
    <xf numFmtId="0" fontId="18"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1" fillId="0" borderId="0" xfId="0" applyFont="1" applyAlignment="1">
      <alignment horizontal="center" vertical="center" wrapText="1"/>
    </xf>
    <xf numFmtId="165" fontId="0" fillId="0" borderId="0" xfId="1" applyNumberFormat="1" applyFont="1" applyFill="1" applyBorder="1" applyAlignment="1">
      <alignment horizontal="center" vertical="center" wrapText="1"/>
    </xf>
    <xf numFmtId="0" fontId="24" fillId="0" borderId="0" xfId="0" applyFont="1" applyAlignment="1">
      <alignment horizontal="center" vertical="center" wrapText="1"/>
    </xf>
    <xf numFmtId="0" fontId="0" fillId="0" borderId="0" xfId="1" applyNumberFormat="1" applyFont="1" applyFill="1" applyBorder="1" applyAlignment="1">
      <alignment horizontal="center" vertical="center" wrapText="1"/>
    </xf>
    <xf numFmtId="0" fontId="0" fillId="0" borderId="0" xfId="1" applyNumberFormat="1" applyFont="1" applyFill="1" applyBorder="1" applyAlignment="1">
      <alignment horizontal="center" vertical="center" wrapText="1" readingOrder="1"/>
    </xf>
    <xf numFmtId="0" fontId="18" fillId="0" borderId="0" xfId="0" applyFont="1" applyAlignment="1">
      <alignment horizontal="center" vertical="center" wrapText="1"/>
    </xf>
    <xf numFmtId="0" fontId="28" fillId="0" borderId="0" xfId="0" applyFont="1" applyAlignment="1">
      <alignment horizontal="center" vertical="center" wrapText="1"/>
    </xf>
    <xf numFmtId="0" fontId="23" fillId="0" borderId="0" xfId="0" applyFont="1" applyAlignment="1">
      <alignment horizontal="center" vertical="center" wrapText="1" readingOrder="1"/>
    </xf>
    <xf numFmtId="0" fontId="28" fillId="0" borderId="0" xfId="0" applyFont="1" applyAlignment="1">
      <alignment horizontal="center" vertical="center" wrapText="1" readingOrder="1"/>
    </xf>
    <xf numFmtId="0" fontId="30" fillId="0" borderId="0" xfId="0" applyFont="1" applyAlignment="1">
      <alignment horizontal="center" vertical="center" wrapText="1" readingOrder="1"/>
    </xf>
    <xf numFmtId="0" fontId="16" fillId="0" borderId="0" xfId="0" applyFont="1" applyAlignment="1">
      <alignment horizontal="center" vertical="center" wrapText="1"/>
    </xf>
    <xf numFmtId="0" fontId="23" fillId="0" borderId="0" xfId="0" applyFont="1" applyAlignment="1">
      <alignment horizontal="center" vertical="center" wrapText="1"/>
    </xf>
    <xf numFmtId="0" fontId="16" fillId="0" borderId="0" xfId="1" applyNumberFormat="1" applyFont="1" applyFill="1" applyBorder="1" applyAlignment="1">
      <alignment horizontal="center" vertical="center" wrapText="1"/>
    </xf>
    <xf numFmtId="0" fontId="16" fillId="0" borderId="0" xfId="1" applyNumberFormat="1" applyFont="1" applyFill="1" applyBorder="1" applyAlignment="1">
      <alignment horizontal="center" vertical="center"/>
    </xf>
    <xf numFmtId="0" fontId="22" fillId="0" borderId="0" xfId="0" applyFont="1" applyAlignment="1">
      <alignment horizontal="center" vertical="center"/>
    </xf>
    <xf numFmtId="0" fontId="0" fillId="2" borderId="0" xfId="0" applyFill="1" applyAlignment="1">
      <alignment horizontal="center" vertical="center"/>
    </xf>
    <xf numFmtId="165" fontId="28" fillId="0" borderId="0" xfId="1" applyNumberFormat="1" applyFont="1" applyFill="1" applyBorder="1" applyAlignment="1">
      <alignment horizontal="center" vertical="center" wrapText="1"/>
    </xf>
    <xf numFmtId="0" fontId="23" fillId="0" borderId="0" xfId="0" applyFont="1" applyAlignment="1">
      <alignment horizontal="center" vertical="center" readingOrder="1"/>
    </xf>
    <xf numFmtId="0" fontId="30" fillId="0" borderId="0" xfId="0" applyFont="1" applyAlignment="1">
      <alignment horizontal="center" vertical="center" readingOrder="1"/>
    </xf>
    <xf numFmtId="165" fontId="28" fillId="0" borderId="0" xfId="1" applyNumberFormat="1" applyFont="1" applyFill="1" applyBorder="1" applyAlignment="1">
      <alignment horizontal="center" vertical="center"/>
    </xf>
    <xf numFmtId="0" fontId="16" fillId="0" borderId="0" xfId="2" applyFont="1" applyAlignment="1">
      <alignment horizontal="center" vertical="center"/>
    </xf>
    <xf numFmtId="0" fontId="28" fillId="0" borderId="0" xfId="2" applyFont="1" applyAlignment="1">
      <alignment horizontal="center" vertical="center"/>
    </xf>
    <xf numFmtId="0" fontId="23" fillId="0" borderId="0" xfId="0" applyFont="1" applyAlignment="1">
      <alignment horizontal="center" vertical="center"/>
    </xf>
    <xf numFmtId="0" fontId="32" fillId="0" borderId="0" xfId="0" applyFont="1" applyAlignment="1">
      <alignment horizontal="left" vertical="center"/>
    </xf>
    <xf numFmtId="49" fontId="16" fillId="0" borderId="0" xfId="0" applyNumberFormat="1" applyFont="1" applyAlignment="1">
      <alignment horizontal="center" vertical="center"/>
    </xf>
    <xf numFmtId="0" fontId="29" fillId="0" borderId="0" xfId="0" applyFont="1" applyAlignment="1">
      <alignment horizontal="center" vertical="center" wrapText="1"/>
    </xf>
    <xf numFmtId="20" fontId="28" fillId="0" borderId="0" xfId="0" applyNumberFormat="1" applyFont="1" applyAlignment="1">
      <alignment horizontal="center" vertical="center" wrapText="1"/>
    </xf>
    <xf numFmtId="0" fontId="31" fillId="0" borderId="0" xfId="0"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49" fontId="16" fillId="0" borderId="0" xfId="0" applyNumberFormat="1" applyFont="1" applyAlignment="1">
      <alignment horizontal="center" vertical="center" wrapText="1"/>
    </xf>
    <xf numFmtId="3" fontId="16" fillId="0" borderId="0" xfId="2" applyNumberFormat="1" applyFont="1" applyAlignment="1">
      <alignment horizontal="center" vertical="center"/>
    </xf>
    <xf numFmtId="3" fontId="28" fillId="0" borderId="0" xfId="3" applyNumberFormat="1" applyFont="1" applyFill="1" applyBorder="1" applyAlignment="1">
      <alignment horizontal="center" vertical="center"/>
    </xf>
    <xf numFmtId="3" fontId="28" fillId="0" borderId="0" xfId="1" applyNumberFormat="1" applyFont="1" applyFill="1" applyBorder="1" applyAlignment="1">
      <alignment horizontal="center" vertical="center"/>
    </xf>
    <xf numFmtId="3" fontId="16" fillId="0" borderId="0" xfId="3" applyNumberFormat="1" applyFont="1" applyFill="1" applyBorder="1" applyAlignment="1">
      <alignment horizontal="center" vertical="center"/>
    </xf>
    <xf numFmtId="3" fontId="16" fillId="0" borderId="0" xfId="1" applyNumberFormat="1" applyFont="1" applyFill="1" applyBorder="1" applyAlignment="1">
      <alignment horizontal="center" vertical="center"/>
    </xf>
    <xf numFmtId="3" fontId="16" fillId="0" borderId="0" xfId="0" applyNumberFormat="1" applyFont="1" applyAlignment="1">
      <alignment horizontal="center" vertical="center"/>
    </xf>
    <xf numFmtId="3" fontId="28" fillId="0" borderId="0" xfId="1" applyNumberFormat="1" applyFont="1" applyFill="1" applyBorder="1" applyAlignment="1">
      <alignment horizontal="center" vertical="center" readingOrder="1"/>
    </xf>
    <xf numFmtId="3" fontId="16" fillId="0" borderId="0" xfId="0" applyNumberFormat="1" applyFont="1" applyAlignment="1">
      <alignment horizontal="center" vertical="center" wrapText="1"/>
    </xf>
    <xf numFmtId="3" fontId="16" fillId="0" borderId="0" xfId="1" applyNumberFormat="1" applyFont="1" applyFill="1" applyBorder="1" applyAlignment="1">
      <alignment horizontal="center" vertical="center" wrapText="1"/>
    </xf>
    <xf numFmtId="3" fontId="28" fillId="0" borderId="0" xfId="1" applyNumberFormat="1" applyFont="1" applyFill="1" applyBorder="1" applyAlignment="1">
      <alignment horizontal="center" vertical="center" wrapText="1"/>
    </xf>
    <xf numFmtId="3" fontId="16" fillId="0" borderId="0" xfId="3" applyNumberFormat="1" applyFont="1" applyFill="1" applyBorder="1" applyAlignment="1">
      <alignment horizontal="center" vertical="center" wrapText="1"/>
    </xf>
    <xf numFmtId="3" fontId="28" fillId="0" borderId="0" xfId="0" applyNumberFormat="1" applyFont="1" applyAlignment="1">
      <alignment horizontal="center" vertical="center" wrapText="1"/>
    </xf>
    <xf numFmtId="3" fontId="16" fillId="0" borderId="0" xfId="2" applyNumberFormat="1" applyFont="1" applyAlignment="1">
      <alignment horizontal="center" vertical="center" readingOrder="1"/>
    </xf>
    <xf numFmtId="3" fontId="16" fillId="0" borderId="0" xfId="3" applyNumberFormat="1" applyFont="1" applyFill="1" applyBorder="1" applyAlignment="1">
      <alignment horizontal="center" vertical="center" readingOrder="1"/>
    </xf>
    <xf numFmtId="3" fontId="28" fillId="0" borderId="0" xfId="3" applyNumberFormat="1" applyFont="1" applyFill="1" applyBorder="1" applyAlignment="1">
      <alignment horizontal="center" vertical="center" readingOrder="1"/>
    </xf>
    <xf numFmtId="3" fontId="16" fillId="0" borderId="0" xfId="0" applyNumberFormat="1" applyFont="1" applyAlignment="1">
      <alignment horizontal="center" vertical="center" readingOrder="1"/>
    </xf>
    <xf numFmtId="3" fontId="16" fillId="0" borderId="0" xfId="1" applyNumberFormat="1" applyFont="1" applyFill="1" applyBorder="1" applyAlignment="1">
      <alignment horizontal="center" vertical="center" wrapText="1" readingOrder="1"/>
    </xf>
    <xf numFmtId="3" fontId="16" fillId="0" borderId="0" xfId="0" applyNumberFormat="1" applyFont="1" applyAlignment="1">
      <alignment horizontal="center" vertical="center" wrapText="1" readingOrder="1"/>
    </xf>
    <xf numFmtId="3" fontId="16" fillId="0" borderId="0" xfId="1" applyNumberFormat="1" applyFont="1" applyFill="1" applyBorder="1" applyAlignment="1">
      <alignment horizontal="center" vertical="center" readingOrder="1"/>
    </xf>
    <xf numFmtId="3" fontId="28" fillId="0" borderId="0" xfId="1" applyNumberFormat="1" applyFont="1" applyFill="1" applyBorder="1" applyAlignment="1">
      <alignment horizontal="center" vertical="center" wrapText="1" readingOrder="1"/>
    </xf>
    <xf numFmtId="3" fontId="23" fillId="0" borderId="0" xfId="1" applyNumberFormat="1" applyFont="1" applyFill="1" applyBorder="1" applyAlignment="1">
      <alignment horizontal="center" vertical="center" readingOrder="1"/>
    </xf>
    <xf numFmtId="3" fontId="23" fillId="0" borderId="0" xfId="1" applyNumberFormat="1" applyFont="1" applyFill="1" applyBorder="1" applyAlignment="1">
      <alignment horizontal="center" vertical="center" wrapText="1" readingOrder="1"/>
    </xf>
    <xf numFmtId="3" fontId="28" fillId="0" borderId="0" xfId="0" applyNumberFormat="1" applyFont="1" applyAlignment="1">
      <alignment horizontal="center" vertical="center"/>
    </xf>
    <xf numFmtId="0" fontId="33" fillId="0" borderId="0" xfId="0" applyFont="1" applyAlignment="1">
      <alignment horizontal="center" vertical="center" readingOrder="1"/>
    </xf>
    <xf numFmtId="0" fontId="33" fillId="0" borderId="0" xfId="0" applyFont="1" applyAlignment="1">
      <alignment horizontal="center" vertical="center"/>
    </xf>
    <xf numFmtId="0" fontId="32" fillId="0" borderId="0" xfId="0" applyFont="1"/>
    <xf numFmtId="0" fontId="20" fillId="0" borderId="0" xfId="0" applyFont="1"/>
    <xf numFmtId="0" fontId="28" fillId="0" borderId="2" xfId="1" applyNumberFormat="1" applyFont="1" applyFill="1" applyBorder="1" applyAlignment="1">
      <alignment horizontal="center"/>
    </xf>
    <xf numFmtId="0" fontId="28" fillId="0" borderId="0" xfId="0" applyFont="1" applyAlignment="1">
      <alignment horizontal="center"/>
    </xf>
    <xf numFmtId="0" fontId="28" fillId="0" borderId="0" xfId="1" applyNumberFormat="1" applyFont="1" applyFill="1" applyBorder="1" applyAlignment="1">
      <alignment horizontal="center"/>
    </xf>
    <xf numFmtId="167" fontId="28" fillId="0" borderId="0" xfId="4" applyNumberFormat="1" applyFont="1" applyFill="1" applyBorder="1" applyAlignment="1">
      <alignment horizontal="center"/>
    </xf>
    <xf numFmtId="167" fontId="28" fillId="0" borderId="1" xfId="4" applyNumberFormat="1" applyFont="1" applyFill="1" applyBorder="1" applyAlignment="1">
      <alignment horizontal="center"/>
    </xf>
    <xf numFmtId="0" fontId="22" fillId="0" borderId="0" xfId="0" applyFont="1" applyAlignment="1">
      <alignment horizontal="left"/>
    </xf>
    <xf numFmtId="0" fontId="31" fillId="0" borderId="0" xfId="0" applyFont="1" applyAlignment="1">
      <alignment horizontal="center"/>
    </xf>
    <xf numFmtId="3" fontId="28" fillId="0" borderId="2" xfId="1" applyNumberFormat="1" applyFont="1" applyFill="1" applyBorder="1" applyAlignment="1">
      <alignment horizontal="center"/>
    </xf>
    <xf numFmtId="3" fontId="28" fillId="0" borderId="0" xfId="0" applyNumberFormat="1" applyFont="1" applyAlignment="1">
      <alignment horizontal="center"/>
    </xf>
    <xf numFmtId="3" fontId="28" fillId="0" borderId="0" xfId="1" applyNumberFormat="1" applyFont="1" applyFill="1" applyBorder="1" applyAlignment="1">
      <alignment horizontal="center"/>
    </xf>
    <xf numFmtId="3" fontId="28" fillId="0" borderId="2" xfId="0" applyNumberFormat="1" applyFont="1" applyBorder="1" applyAlignment="1">
      <alignment horizontal="center"/>
    </xf>
    <xf numFmtId="0" fontId="28" fillId="0" borderId="2" xfId="0" applyFont="1" applyBorder="1" applyAlignment="1">
      <alignment horizontal="center"/>
    </xf>
    <xf numFmtId="0" fontId="28" fillId="0" borderId="1" xfId="0" applyFont="1" applyBorder="1" applyAlignment="1">
      <alignment horizontal="center"/>
    </xf>
    <xf numFmtId="0" fontId="0" fillId="0" borderId="0" xfId="0" applyAlignment="1">
      <alignment horizontal="center"/>
    </xf>
    <xf numFmtId="11" fontId="28" fillId="0" borderId="1" xfId="0" applyNumberFormat="1" applyFont="1" applyBorder="1" applyAlignment="1">
      <alignment horizontal="center"/>
    </xf>
    <xf numFmtId="11" fontId="28" fillId="0" borderId="2" xfId="0" applyNumberFormat="1" applyFont="1" applyBorder="1" applyAlignment="1">
      <alignment horizontal="center"/>
    </xf>
    <xf numFmtId="11" fontId="28" fillId="0" borderId="0" xfId="0" applyNumberFormat="1" applyFont="1" applyAlignment="1">
      <alignment horizontal="center"/>
    </xf>
    <xf numFmtId="0" fontId="34" fillId="0" borderId="0" xfId="0" applyFont="1" applyAlignment="1">
      <alignment horizontal="center"/>
    </xf>
    <xf numFmtId="0" fontId="28" fillId="0" borderId="3" xfId="0" applyFont="1" applyBorder="1" applyAlignment="1">
      <alignment horizontal="center"/>
    </xf>
    <xf numFmtId="0" fontId="31" fillId="0" borderId="3" xfId="0" applyFont="1" applyBorder="1" applyAlignment="1">
      <alignment horizontal="center"/>
    </xf>
    <xf numFmtId="3" fontId="28" fillId="0" borderId="4" xfId="1" applyNumberFormat="1" applyFont="1" applyFill="1" applyBorder="1" applyAlignment="1">
      <alignment horizontal="center"/>
    </xf>
    <xf numFmtId="3" fontId="28" fillId="0" borderId="3" xfId="0" applyNumberFormat="1" applyFont="1" applyBorder="1" applyAlignment="1">
      <alignment horizontal="center"/>
    </xf>
    <xf numFmtId="3" fontId="28" fillId="0" borderId="3" xfId="1" applyNumberFormat="1" applyFont="1" applyFill="1" applyBorder="1" applyAlignment="1">
      <alignment horizontal="center"/>
    </xf>
    <xf numFmtId="167" fontId="28" fillId="0" borderId="3" xfId="4" applyNumberFormat="1" applyFont="1" applyFill="1" applyBorder="1" applyAlignment="1">
      <alignment horizontal="center"/>
    </xf>
    <xf numFmtId="3" fontId="28" fillId="0" borderId="4" xfId="0" applyNumberFormat="1" applyFont="1" applyBorder="1" applyAlignment="1">
      <alignment horizontal="center"/>
    </xf>
    <xf numFmtId="167" fontId="28" fillId="0" borderId="5" xfId="4" applyNumberFormat="1" applyFont="1" applyFill="1" applyBorder="1" applyAlignment="1">
      <alignment horizontal="center"/>
    </xf>
    <xf numFmtId="0" fontId="28" fillId="0" borderId="4" xfId="0" applyFont="1" applyBorder="1" applyAlignment="1">
      <alignment horizontal="center"/>
    </xf>
    <xf numFmtId="11" fontId="28" fillId="0" borderId="5" xfId="0" applyNumberFormat="1" applyFont="1" applyBorder="1" applyAlignment="1">
      <alignment horizontal="center"/>
    </xf>
    <xf numFmtId="0" fontId="28" fillId="0" borderId="5" xfId="0" applyFont="1" applyBorder="1" applyAlignment="1">
      <alignment horizontal="center"/>
    </xf>
    <xf numFmtId="11" fontId="28" fillId="0" borderId="4" xfId="0" applyNumberFormat="1" applyFont="1" applyBorder="1" applyAlignment="1">
      <alignment horizontal="center"/>
    </xf>
    <xf numFmtId="11" fontId="28" fillId="0" borderId="3" xfId="0" applyNumberFormat="1" applyFont="1" applyBorder="1" applyAlignment="1">
      <alignment horizontal="center"/>
    </xf>
    <xf numFmtId="0" fontId="28" fillId="0" borderId="0" xfId="0" applyFont="1" applyAlignment="1">
      <alignment horizontal="left"/>
    </xf>
    <xf numFmtId="0" fontId="28" fillId="0" borderId="3" xfId="0" applyFont="1" applyBorder="1" applyAlignment="1">
      <alignment horizontal="left"/>
    </xf>
    <xf numFmtId="3" fontId="28" fillId="0" borderId="0" xfId="4" applyNumberFormat="1" applyFont="1" applyFill="1" applyBorder="1" applyAlignment="1">
      <alignment horizontal="center"/>
    </xf>
    <xf numFmtId="168" fontId="28" fillId="0" borderId="2" xfId="1" applyNumberFormat="1" applyFont="1" applyFill="1" applyBorder="1" applyAlignment="1">
      <alignment horizontal="center"/>
    </xf>
    <xf numFmtId="168" fontId="28" fillId="0" borderId="0" xfId="1" applyNumberFormat="1" applyFont="1" applyFill="1" applyBorder="1" applyAlignment="1">
      <alignment horizontal="center"/>
    </xf>
    <xf numFmtId="0" fontId="15" fillId="0" borderId="0" xfId="0" applyFont="1"/>
    <xf numFmtId="0" fontId="25" fillId="0" borderId="0" xfId="0" applyFont="1" applyAlignment="1">
      <alignment horizontal="left"/>
    </xf>
    <xf numFmtId="0" fontId="15" fillId="0" borderId="3" xfId="0" applyFont="1" applyBorder="1" applyAlignment="1">
      <alignment horizontal="center"/>
    </xf>
    <xf numFmtId="0" fontId="15" fillId="0" borderId="0" xfId="0" applyFont="1" applyAlignment="1">
      <alignment horizontal="center"/>
    </xf>
    <xf numFmtId="49" fontId="27" fillId="0" borderId="0" xfId="0" applyNumberFormat="1" applyFont="1" applyAlignment="1">
      <alignment horizontal="center" vertical="center" wrapText="1" readingOrder="1"/>
    </xf>
    <xf numFmtId="0" fontId="15" fillId="0" borderId="0" xfId="0" applyFont="1" applyAlignment="1">
      <alignment horizontal="left" vertical="center"/>
    </xf>
    <xf numFmtId="49" fontId="23" fillId="0" borderId="3" xfId="0" applyNumberFormat="1" applyFont="1" applyBorder="1" applyAlignment="1">
      <alignment horizontal="center" vertical="center" readingOrder="1"/>
    </xf>
    <xf numFmtId="0" fontId="15" fillId="0" borderId="0" xfId="0" applyFont="1" applyAlignment="1">
      <alignment horizontal="center" vertical="center"/>
    </xf>
    <xf numFmtId="0" fontId="32" fillId="0" borderId="0" xfId="5" applyFont="1"/>
    <xf numFmtId="0" fontId="14" fillId="0" borderId="0" xfId="5"/>
    <xf numFmtId="0" fontId="14" fillId="0" borderId="0" xfId="5" applyAlignment="1">
      <alignment horizontal="center" vertical="center" wrapText="1"/>
    </xf>
    <xf numFmtId="0" fontId="14" fillId="0" borderId="0" xfId="5" applyAlignment="1">
      <alignment horizontal="center"/>
    </xf>
    <xf numFmtId="0" fontId="14" fillId="0" borderId="0" xfId="5" applyAlignment="1">
      <alignment horizontal="left"/>
    </xf>
    <xf numFmtId="3" fontId="14" fillId="0" borderId="0" xfId="5" applyNumberFormat="1" applyAlignment="1">
      <alignment horizontal="center"/>
    </xf>
    <xf numFmtId="0" fontId="14" fillId="0" borderId="0" xfId="5" applyAlignment="1">
      <alignment horizontal="center" wrapText="1"/>
    </xf>
    <xf numFmtId="0" fontId="25" fillId="0" borderId="0" xfId="5" applyFont="1" applyAlignment="1">
      <alignment horizontal="center"/>
    </xf>
    <xf numFmtId="0" fontId="14" fillId="0" borderId="3" xfId="5" applyBorder="1" applyAlignment="1">
      <alignment horizontal="center"/>
    </xf>
    <xf numFmtId="0" fontId="14" fillId="0" borderId="1" xfId="5" applyBorder="1" applyAlignment="1">
      <alignment horizontal="center"/>
    </xf>
    <xf numFmtId="0" fontId="14" fillId="0" borderId="5" xfId="5" applyBorder="1" applyAlignment="1">
      <alignment horizontal="center"/>
    </xf>
    <xf numFmtId="0" fontId="14" fillId="0" borderId="1" xfId="5" applyBorder="1"/>
    <xf numFmtId="0" fontId="25" fillId="0" borderId="0" xfId="5" applyFont="1"/>
    <xf numFmtId="0" fontId="37" fillId="0" borderId="0" xfId="5" applyFont="1"/>
    <xf numFmtId="0" fontId="35" fillId="0" borderId="0" xfId="5" applyFont="1"/>
    <xf numFmtId="0" fontId="32" fillId="0" borderId="0" xfId="6" applyFont="1"/>
    <xf numFmtId="0" fontId="38" fillId="0" borderId="0" xfId="6"/>
    <xf numFmtId="0" fontId="25" fillId="0" borderId="0" xfId="6" applyFont="1"/>
    <xf numFmtId="0" fontId="38" fillId="0" borderId="0" xfId="6" applyAlignment="1">
      <alignment horizontal="center"/>
    </xf>
    <xf numFmtId="3" fontId="38" fillId="0" borderId="0" xfId="6" applyNumberFormat="1" applyAlignment="1">
      <alignment horizontal="center"/>
    </xf>
    <xf numFmtId="0" fontId="14" fillId="0" borderId="0" xfId="6" applyFont="1" applyAlignment="1">
      <alignment horizontal="center"/>
    </xf>
    <xf numFmtId="0" fontId="12" fillId="0" borderId="0" xfId="6" applyFont="1"/>
    <xf numFmtId="0" fontId="23"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center" vertical="center" readingOrder="1"/>
    </xf>
    <xf numFmtId="0" fontId="16" fillId="0" borderId="0" xfId="0" applyFont="1" applyAlignment="1">
      <alignment horizontal="center" vertical="center"/>
    </xf>
    <xf numFmtId="0" fontId="28" fillId="0" borderId="11" xfId="0" applyFont="1" applyBorder="1" applyAlignment="1">
      <alignment horizontal="center" vertical="center" wrapText="1" readingOrder="1"/>
    </xf>
    <xf numFmtId="0" fontId="12" fillId="0" borderId="0" xfId="0" applyFont="1"/>
    <xf numFmtId="0" fontId="28" fillId="0" borderId="9" xfId="1" applyNumberFormat="1" applyFont="1" applyFill="1" applyBorder="1" applyAlignment="1">
      <alignment horizontal="center"/>
    </xf>
    <xf numFmtId="0" fontId="28" fillId="0" borderId="10" xfId="0" applyFont="1" applyBorder="1" applyAlignment="1">
      <alignment horizontal="center"/>
    </xf>
    <xf numFmtId="0" fontId="28" fillId="0" borderId="10" xfId="1" applyNumberFormat="1" applyFont="1" applyFill="1" applyBorder="1" applyAlignment="1">
      <alignment horizontal="center"/>
    </xf>
    <xf numFmtId="167" fontId="28" fillId="0" borderId="11" xfId="4" applyNumberFormat="1" applyFont="1" applyFill="1" applyBorder="1" applyAlignment="1">
      <alignment horizontal="center"/>
    </xf>
    <xf numFmtId="0" fontId="25" fillId="0" borderId="12" xfId="0" applyFont="1" applyBorder="1" applyAlignment="1">
      <alignment horizontal="center" vertical="center" wrapText="1" readingOrder="1"/>
    </xf>
    <xf numFmtId="0" fontId="27" fillId="0" borderId="8" xfId="0" applyFont="1" applyBorder="1" applyAlignment="1">
      <alignment horizontal="center" vertical="center" wrapText="1" readingOrder="1"/>
    </xf>
    <xf numFmtId="0" fontId="12" fillId="0" borderId="0" xfId="5" applyFont="1"/>
    <xf numFmtId="0" fontId="39" fillId="0" borderId="0" xfId="0" applyFont="1" applyAlignment="1">
      <alignment horizontal="center" vertical="center"/>
    </xf>
    <xf numFmtId="0" fontId="12" fillId="0" borderId="0" xfId="0" applyFont="1" applyAlignment="1">
      <alignment horizontal="left" vertical="center" wrapText="1"/>
    </xf>
    <xf numFmtId="0" fontId="32" fillId="0" borderId="0" xfId="0" applyFont="1" applyAlignment="1">
      <alignment horizontal="left" vertical="top" wrapText="1"/>
    </xf>
    <xf numFmtId="0" fontId="33" fillId="0" borderId="0" xfId="0" applyFont="1" applyAlignment="1">
      <alignment horizontal="center" vertical="center" wrapText="1" readingOrder="1"/>
    </xf>
    <xf numFmtId="0" fontId="33" fillId="0" borderId="0" xfId="0" applyFont="1" applyAlignment="1">
      <alignment horizontal="center" vertical="center" wrapText="1"/>
    </xf>
    <xf numFmtId="14" fontId="33" fillId="0" borderId="0" xfId="0" applyNumberFormat="1" applyFont="1" applyAlignment="1">
      <alignment horizontal="center" vertical="center" wrapText="1"/>
    </xf>
    <xf numFmtId="0" fontId="12" fillId="0" borderId="0" xfId="5"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0" xfId="5" applyFont="1"/>
    <xf numFmtId="0" fontId="8" fillId="0" borderId="0" xfId="5" applyFont="1"/>
    <xf numFmtId="3" fontId="14" fillId="0" borderId="0" xfId="5" applyNumberFormat="1" applyAlignment="1">
      <alignment horizontal="center" vertical="center" wrapText="1"/>
    </xf>
    <xf numFmtId="0" fontId="9" fillId="0" borderId="0" xfId="5" applyFont="1" applyAlignment="1">
      <alignment horizontal="center" vertical="center" wrapText="1"/>
    </xf>
    <xf numFmtId="0" fontId="14" fillId="0" borderId="0" xfId="5" applyAlignment="1">
      <alignment horizontal="left" vertical="center" wrapText="1"/>
    </xf>
    <xf numFmtId="3" fontId="14" fillId="0" borderId="0" xfId="5" applyNumberFormat="1" applyAlignment="1">
      <alignment horizontal="left" vertical="center" wrapText="1"/>
    </xf>
    <xf numFmtId="0" fontId="9" fillId="0" borderId="0" xfId="5" applyFont="1" applyAlignment="1">
      <alignment horizontal="center"/>
    </xf>
    <xf numFmtId="0" fontId="14" fillId="0" borderId="0" xfId="5" applyAlignment="1">
      <alignment horizontal="center" vertical="center"/>
    </xf>
    <xf numFmtId="3" fontId="14" fillId="0" borderId="0" xfId="5" applyNumberFormat="1" applyAlignment="1">
      <alignment horizontal="center" vertical="center"/>
    </xf>
    <xf numFmtId="0" fontId="37" fillId="0" borderId="0" xfId="5" applyFont="1" applyAlignment="1">
      <alignment horizontal="center" vertical="center"/>
    </xf>
    <xf numFmtId="3" fontId="14" fillId="0" borderId="0" xfId="5" applyNumberFormat="1" applyAlignment="1">
      <alignment horizontal="center" wrapText="1"/>
    </xf>
    <xf numFmtId="0" fontId="9" fillId="0" borderId="0" xfId="5" applyFont="1" applyAlignment="1">
      <alignment horizontal="center" wrapText="1"/>
    </xf>
    <xf numFmtId="0" fontId="14" fillId="0" borderId="0" xfId="5" applyAlignment="1">
      <alignment horizontal="left" wrapText="1"/>
    </xf>
    <xf numFmtId="3" fontId="9" fillId="0" borderId="0" xfId="5" applyNumberFormat="1" applyFont="1" applyAlignment="1">
      <alignment horizontal="center"/>
    </xf>
    <xf numFmtId="0" fontId="14" fillId="3" borderId="0" xfId="5" applyFill="1" applyAlignment="1">
      <alignment horizontal="center" wrapText="1"/>
    </xf>
    <xf numFmtId="0" fontId="11" fillId="0" borderId="0" xfId="5" applyFont="1"/>
    <xf numFmtId="0" fontId="12" fillId="0" borderId="0" xfId="5" applyFont="1" applyAlignment="1">
      <alignment horizontal="left"/>
    </xf>
    <xf numFmtId="0" fontId="25" fillId="0" borderId="0" xfId="5" applyFont="1" applyAlignment="1">
      <alignment horizontal="center" wrapText="1"/>
    </xf>
    <xf numFmtId="0" fontId="28" fillId="0" borderId="4" xfId="5" applyFont="1" applyBorder="1" applyAlignment="1">
      <alignment horizontal="center"/>
    </xf>
    <xf numFmtId="0" fontId="28" fillId="0" borderId="3" xfId="5" applyFont="1" applyBorder="1" applyAlignment="1">
      <alignment horizontal="center"/>
    </xf>
    <xf numFmtId="0" fontId="7" fillId="0" borderId="0" xfId="5" applyFont="1"/>
    <xf numFmtId="0" fontId="6" fillId="0" borderId="0" xfId="5" applyFont="1"/>
    <xf numFmtId="0" fontId="5" fillId="0" borderId="0" xfId="5" applyFont="1"/>
    <xf numFmtId="0" fontId="14" fillId="0" borderId="0" xfId="5" applyAlignment="1">
      <alignment horizontal="right"/>
    </xf>
    <xf numFmtId="0" fontId="14" fillId="0" borderId="20" xfId="5" applyBorder="1" applyAlignment="1">
      <alignment horizontal="center"/>
    </xf>
    <xf numFmtId="169" fontId="23" fillId="0" borderId="0" xfId="1" applyNumberFormat="1" applyFont="1" applyAlignment="1">
      <alignment horizontal="center" vertical="center" wrapText="1" readingOrder="1"/>
    </xf>
    <xf numFmtId="169" fontId="12" fillId="0" borderId="0" xfId="1" applyNumberFormat="1" applyFont="1" applyAlignment="1">
      <alignment horizontal="center" vertical="center" wrapText="1"/>
    </xf>
    <xf numFmtId="169" fontId="12" fillId="0" borderId="0" xfId="1" applyNumberFormat="1" applyFont="1" applyAlignment="1">
      <alignment horizontal="center" vertical="center"/>
    </xf>
    <xf numFmtId="14" fontId="16" fillId="0" borderId="0" xfId="0" applyNumberFormat="1" applyFont="1" applyAlignment="1">
      <alignment horizontal="center" vertical="center" wrapText="1"/>
    </xf>
    <xf numFmtId="0" fontId="11" fillId="0" borderId="0" xfId="0" applyFont="1" applyAlignment="1">
      <alignment horizontal="center" vertical="center" wrapText="1"/>
    </xf>
    <xf numFmtId="15" fontId="16" fillId="0" borderId="0" xfId="0" applyNumberFormat="1" applyFont="1" applyAlignment="1">
      <alignment horizontal="center" vertical="center" wrapText="1"/>
    </xf>
    <xf numFmtId="169" fontId="4" fillId="0" borderId="0" xfId="1" applyNumberFormat="1" applyFont="1" applyAlignment="1">
      <alignment horizontal="center" vertical="center"/>
    </xf>
    <xf numFmtId="0" fontId="16" fillId="0" borderId="17" xfId="0" applyFont="1" applyBorder="1" applyAlignment="1">
      <alignment horizontal="center" vertical="center" wrapText="1"/>
    </xf>
    <xf numFmtId="0" fontId="23" fillId="0" borderId="19" xfId="0" applyFont="1" applyBorder="1" applyAlignment="1">
      <alignment horizontal="center" vertical="center" wrapText="1" readingOrder="1"/>
    </xf>
    <xf numFmtId="0" fontId="23" fillId="0" borderId="19" xfId="1" applyNumberFormat="1" applyFont="1" applyFill="1" applyBorder="1" applyAlignment="1">
      <alignment horizontal="center" vertical="center" wrapText="1" readingOrder="1"/>
    </xf>
    <xf numFmtId="0" fontId="16" fillId="0" borderId="19" xfId="0" applyFont="1" applyBorder="1" applyAlignment="1">
      <alignment horizontal="center" vertical="center" wrapText="1"/>
    </xf>
    <xf numFmtId="0" fontId="28" fillId="0" borderId="18" xfId="0" applyFont="1" applyBorder="1" applyAlignment="1">
      <alignment horizontal="center" vertical="center" wrapText="1" readingOrder="1"/>
    </xf>
    <xf numFmtId="0" fontId="28" fillId="0" borderId="19" xfId="0" applyFont="1" applyBorder="1" applyAlignment="1">
      <alignment horizontal="center" vertical="center" wrapText="1" readingOrder="1"/>
    </xf>
    <xf numFmtId="165" fontId="28" fillId="0" borderId="19" xfId="1" applyNumberFormat="1" applyFont="1" applyFill="1" applyBorder="1" applyAlignment="1">
      <alignment horizontal="center" vertical="center" wrapText="1" readingOrder="1"/>
    </xf>
    <xf numFmtId="0" fontId="33" fillId="0" borderId="18" xfId="0" applyFont="1" applyBorder="1" applyAlignment="1">
      <alignment horizontal="center" vertical="center" wrapText="1" readingOrder="1"/>
    </xf>
    <xf numFmtId="0" fontId="12" fillId="0" borderId="21" xfId="0" applyFont="1" applyBorder="1" applyAlignment="1">
      <alignment horizontal="center" vertical="center" wrapText="1"/>
    </xf>
    <xf numFmtId="0" fontId="4" fillId="0" borderId="0" xfId="5" applyFont="1"/>
    <xf numFmtId="0" fontId="3" fillId="0" borderId="0" xfId="5" applyFont="1"/>
    <xf numFmtId="0" fontId="2" fillId="0" borderId="0" xfId="5" applyFont="1"/>
    <xf numFmtId="167" fontId="28" fillId="0" borderId="1" xfId="0" applyNumberFormat="1" applyFont="1" applyBorder="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23" fillId="0" borderId="12" xfId="0" applyFont="1" applyBorder="1" applyAlignment="1">
      <alignment horizontal="center" vertical="center" wrapText="1" readingOrder="1"/>
    </xf>
    <xf numFmtId="0" fontId="23" fillId="0" borderId="13" xfId="0" applyFont="1" applyBorder="1" applyAlignment="1">
      <alignment horizontal="center" vertical="center" wrapText="1" readingOrder="1"/>
    </xf>
    <xf numFmtId="0" fontId="28" fillId="0" borderId="12" xfId="0" applyFont="1" applyBorder="1" applyAlignment="1">
      <alignment horizontal="center" vertical="center" wrapText="1" readingOrder="1"/>
    </xf>
    <xf numFmtId="0" fontId="28" fillId="0" borderId="13" xfId="0" applyFont="1" applyBorder="1" applyAlignment="1">
      <alignment horizontal="center" vertical="center" wrapText="1" readingOrder="1"/>
    </xf>
    <xf numFmtId="0" fontId="23" fillId="0" borderId="12" xfId="0" applyFont="1" applyBorder="1" applyAlignment="1">
      <alignment horizontal="center" vertical="center" readingOrder="1"/>
    </xf>
    <xf numFmtId="0" fontId="23" fillId="0" borderId="13" xfId="0" applyFont="1" applyBorder="1" applyAlignment="1">
      <alignment horizontal="center" vertical="center" readingOrder="1"/>
    </xf>
    <xf numFmtId="0" fontId="28" fillId="0" borderId="0" xfId="0" applyFont="1" applyAlignment="1">
      <alignment horizontal="center" vertical="center" wrapText="1"/>
    </xf>
    <xf numFmtId="0" fontId="25" fillId="0" borderId="7" xfId="0" applyFont="1" applyBorder="1" applyAlignment="1">
      <alignment horizontal="center" vertical="center" wrapText="1" readingOrder="1"/>
    </xf>
    <xf numFmtId="169" fontId="23" fillId="0" borderId="0" xfId="1" applyNumberFormat="1" applyFont="1" applyAlignment="1">
      <alignment horizontal="center" vertical="center" wrapText="1" readingOrder="1"/>
    </xf>
    <xf numFmtId="0" fontId="23" fillId="0" borderId="0" xfId="0" applyFont="1" applyAlignment="1">
      <alignment horizontal="center" vertical="center" wrapText="1" readingOrder="1"/>
    </xf>
    <xf numFmtId="0" fontId="25" fillId="0" borderId="6" xfId="0" applyFont="1" applyBorder="1" applyAlignment="1">
      <alignment horizontal="center" vertical="center" wrapText="1" readingOrder="1"/>
    </xf>
    <xf numFmtId="0" fontId="25" fillId="0" borderId="8" xfId="0" applyFont="1" applyBorder="1" applyAlignment="1">
      <alignment horizontal="center" vertical="center" wrapText="1" readingOrder="1"/>
    </xf>
    <xf numFmtId="0" fontId="28" fillId="0" borderId="0" xfId="0" applyFont="1" applyAlignment="1">
      <alignment horizontal="center" vertical="center"/>
    </xf>
    <xf numFmtId="0" fontId="4"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xf>
    <xf numFmtId="0" fontId="28" fillId="0" borderId="0" xfId="0" applyFont="1" applyAlignment="1">
      <alignment horizontal="center" vertical="center" readingOrder="1"/>
    </xf>
    <xf numFmtId="0" fontId="23" fillId="0" borderId="6" xfId="0" applyFont="1" applyBorder="1" applyAlignment="1">
      <alignment horizontal="center" vertical="center" wrapText="1" readingOrder="1"/>
    </xf>
    <xf numFmtId="0" fontId="23" fillId="0" borderId="7" xfId="0" applyFont="1" applyBorder="1" applyAlignment="1">
      <alignment horizontal="center" vertical="center" wrapText="1" readingOrder="1"/>
    </xf>
    <xf numFmtId="0" fontId="23" fillId="0" borderId="8" xfId="0" applyFont="1" applyBorder="1" applyAlignment="1">
      <alignment horizontal="center" vertical="center" wrapText="1" readingOrder="1"/>
    </xf>
    <xf numFmtId="0" fontId="23" fillId="0" borderId="9" xfId="0" applyFont="1" applyBorder="1" applyAlignment="1">
      <alignment horizontal="center" vertical="center" wrapText="1" readingOrder="1"/>
    </xf>
    <xf numFmtId="0" fontId="23" fillId="0" borderId="10" xfId="0" applyFont="1" applyBorder="1" applyAlignment="1">
      <alignment horizontal="center" vertical="center" wrapText="1" readingOrder="1"/>
    </xf>
    <xf numFmtId="0" fontId="23" fillId="0" borderId="11" xfId="0" applyFont="1" applyBorder="1" applyAlignment="1">
      <alignment horizontal="center" vertical="center" wrapText="1" readingOrder="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3" xfId="0" applyFont="1" applyBorder="1" applyAlignment="1">
      <alignment horizontal="center" vertical="center" wrapText="1"/>
    </xf>
    <xf numFmtId="166" fontId="28" fillId="0" borderId="6" xfId="4" applyNumberFormat="1" applyFont="1" applyFill="1" applyBorder="1" applyAlignment="1">
      <alignment horizontal="center" vertical="center" wrapText="1"/>
    </xf>
    <xf numFmtId="166" fontId="28" fillId="0" borderId="14" xfId="4" applyNumberFormat="1" applyFont="1" applyFill="1" applyBorder="1" applyAlignment="1">
      <alignment horizontal="center" vertical="center" wrapText="1"/>
    </xf>
    <xf numFmtId="166" fontId="28" fillId="0" borderId="9" xfId="4" applyNumberFormat="1"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28" fillId="0" borderId="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12"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25" fillId="0" borderId="0" xfId="0" applyFont="1" applyAlignment="1">
      <alignment horizontal="center"/>
    </xf>
    <xf numFmtId="0" fontId="15" fillId="0" borderId="0" xfId="0" applyFont="1" applyAlignment="1">
      <alignment horizontal="left" wrapText="1"/>
    </xf>
    <xf numFmtId="0" fontId="12" fillId="0" borderId="0" xfId="0" applyFont="1" applyAlignment="1">
      <alignment horizontal="left" wrapText="1"/>
    </xf>
    <xf numFmtId="0" fontId="25" fillId="0" borderId="0" xfId="0" applyFont="1" applyAlignment="1">
      <alignment horizontal="center" wrapText="1"/>
    </xf>
    <xf numFmtId="0" fontId="14" fillId="0" borderId="0" xfId="5" applyAlignment="1">
      <alignment horizontal="center" vertical="center" wrapText="1"/>
    </xf>
    <xf numFmtId="0" fontId="2" fillId="0" borderId="0" xfId="5" applyFont="1" applyAlignment="1">
      <alignment horizontal="center" vertical="center" wrapText="1"/>
    </xf>
    <xf numFmtId="0" fontId="10" fillId="0" borderId="0" xfId="5" applyFont="1" applyAlignment="1">
      <alignment horizontal="center" vertical="center" wrapText="1"/>
    </xf>
    <xf numFmtId="0" fontId="25" fillId="0" borderId="17" xfId="5" applyFont="1" applyBorder="1" applyAlignment="1">
      <alignment horizontal="center" wrapText="1"/>
    </xf>
    <xf numFmtId="0" fontId="25" fillId="0" borderId="19" xfId="5" applyFont="1" applyBorder="1" applyAlignment="1">
      <alignment horizontal="center" wrapText="1"/>
    </xf>
    <xf numFmtId="0" fontId="25" fillId="0" borderId="18" xfId="5" applyFont="1" applyBorder="1" applyAlignment="1">
      <alignment horizontal="center" wrapText="1"/>
    </xf>
    <xf numFmtId="0" fontId="25" fillId="0" borderId="17" xfId="5" applyFont="1" applyBorder="1" applyAlignment="1">
      <alignment horizontal="center"/>
    </xf>
    <xf numFmtId="0" fontId="25" fillId="0" borderId="19" xfId="5" applyFont="1" applyBorder="1" applyAlignment="1">
      <alignment horizontal="center"/>
    </xf>
    <xf numFmtId="0" fontId="25" fillId="0" borderId="18" xfId="5" applyFont="1" applyBorder="1" applyAlignment="1">
      <alignment horizontal="center"/>
    </xf>
    <xf numFmtId="0" fontId="14" fillId="0" borderId="0" xfId="5" applyAlignment="1">
      <alignment horizontal="right"/>
    </xf>
    <xf numFmtId="0" fontId="14" fillId="0" borderId="0" xfId="5" applyAlignment="1">
      <alignment horizontal="right" wrapText="1"/>
    </xf>
    <xf numFmtId="0" fontId="25" fillId="0" borderId="0" xfId="5" applyFont="1" applyAlignment="1">
      <alignment horizontal="center"/>
    </xf>
    <xf numFmtId="0" fontId="25" fillId="0" borderId="0" xfId="5" applyFont="1" applyAlignment="1">
      <alignment horizontal="center" wrapText="1"/>
    </xf>
    <xf numFmtId="0" fontId="12" fillId="0" borderId="0" xfId="6" applyFont="1" applyAlignment="1">
      <alignment horizontal="center" vertical="center" wrapText="1"/>
    </xf>
    <xf numFmtId="0" fontId="12" fillId="0" borderId="3" xfId="6" applyFont="1" applyBorder="1" applyAlignment="1">
      <alignment horizontal="center" vertical="center" wrapText="1"/>
    </xf>
    <xf numFmtId="0" fontId="14" fillId="0" borderId="0" xfId="6" applyFont="1" applyAlignment="1">
      <alignment horizontal="center" vertical="center" wrapText="1"/>
    </xf>
    <xf numFmtId="0" fontId="14" fillId="0" borderId="3" xfId="6" applyFont="1" applyBorder="1" applyAlignment="1">
      <alignment horizontal="center" vertical="center" wrapText="1"/>
    </xf>
    <xf numFmtId="0" fontId="13" fillId="0" borderId="0" xfId="6" applyFont="1" applyAlignment="1">
      <alignment horizontal="center" vertical="center" wrapText="1"/>
    </xf>
  </cellXfs>
  <cellStyles count="7">
    <cellStyle name="Comma" xfId="1" builtinId="3"/>
    <cellStyle name="Comma 2" xfId="3" xr:uid="{00000000-0005-0000-0000-000001000000}"/>
    <cellStyle name="Normal" xfId="0" builtinId="0"/>
    <cellStyle name="Normal 2" xfId="5" xr:uid="{00000000-0005-0000-0000-000003000000}"/>
    <cellStyle name="Normal 3" xfId="2" xr:uid="{00000000-0005-0000-0000-000004000000}"/>
    <cellStyle name="Normal 4" xfId="6" xr:uid="{00000000-0005-0000-0000-00000500000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567</xdr:row>
      <xdr:rowOff>133350</xdr:rowOff>
    </xdr:from>
    <xdr:to>
      <xdr:col>5</xdr:col>
      <xdr:colOff>276225</xdr:colOff>
      <xdr:row>578</xdr:row>
      <xdr:rowOff>95250</xdr:rowOff>
    </xdr:to>
    <xdr:pic>
      <xdr:nvPicPr>
        <xdr:cNvPr id="2" name="Picture 1">
          <a:extLst>
            <a:ext uri="{FF2B5EF4-FFF2-40B4-BE49-F238E27FC236}">
              <a16:creationId xmlns:a16="http://schemas.microsoft.com/office/drawing/2014/main" id="{FA1636E9-85CE-4849-A635-1D9CFAD29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3704390"/>
          <a:ext cx="5556885" cy="1973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nps_hg38" connectionId="1" xr16:uid="{00000000-0016-0000-05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4"/>
  <sheetViews>
    <sheetView tabSelected="1" zoomScale="95" zoomScaleNormal="95" workbookViewId="0">
      <pane xSplit="1" ySplit="4" topLeftCell="B5" activePane="bottomRight" state="frozen"/>
      <selection pane="topRight" activeCell="B1" sqref="B1"/>
      <selection pane="bottomLeft" activeCell="A3" sqref="A3"/>
      <selection pane="bottomRight" activeCell="A5" sqref="A5"/>
    </sheetView>
  </sheetViews>
  <sheetFormatPr baseColWidth="10" defaultColWidth="10.6640625" defaultRowHeight="16" x14ac:dyDescent="0.2"/>
  <cols>
    <col min="1" max="1" width="12.1640625" style="1" bestFit="1" customWidth="1"/>
    <col min="2" max="2" width="49.1640625" style="2" bestFit="1" customWidth="1"/>
    <col min="3" max="5" width="12.33203125" style="145" customWidth="1"/>
    <col min="6" max="6" width="11.83203125" style="145" customWidth="1"/>
    <col min="7" max="8" width="12" style="145" customWidth="1"/>
    <col min="9" max="9" width="41.5" style="145" customWidth="1"/>
    <col min="10" max="10" width="9.1640625" style="3" bestFit="1" customWidth="1"/>
    <col min="11" max="11" width="38.83203125" style="7" customWidth="1"/>
    <col min="12" max="12" width="30.1640625" style="7" customWidth="1"/>
    <col min="13" max="13" width="16.1640625" style="7" bestFit="1" customWidth="1"/>
    <col min="14" max="14" width="23" style="4" customWidth="1"/>
    <col min="15" max="15" width="25.5" style="7" customWidth="1"/>
    <col min="16" max="16" width="20" style="7" customWidth="1"/>
    <col min="17" max="18" width="22.33203125" style="6" bestFit="1" customWidth="1"/>
    <col min="19" max="19" width="13.1640625" style="6" customWidth="1"/>
    <col min="20" max="20" width="21.83203125" style="6" bestFit="1" customWidth="1"/>
    <col min="21" max="21" width="19.83203125" style="8" bestFit="1" customWidth="1"/>
    <col min="22" max="22" width="53.83203125" style="9" bestFit="1" customWidth="1"/>
    <col min="23" max="23" width="25.83203125" style="5" bestFit="1" customWidth="1"/>
    <col min="24" max="25" width="23.33203125" style="6" bestFit="1" customWidth="1"/>
    <col min="26" max="26" width="21.1640625" style="6" bestFit="1" customWidth="1"/>
    <col min="27" max="27" width="15" style="10" customWidth="1"/>
    <col min="28" max="29" width="21.1640625" style="6" bestFit="1" customWidth="1"/>
    <col min="30" max="30" width="21" style="6" customWidth="1"/>
    <col min="31" max="31" width="16.1640625" style="11" customWidth="1"/>
    <col min="32" max="32" width="24.6640625" style="12" bestFit="1" customWidth="1"/>
    <col min="33" max="33" width="15.6640625" style="6" customWidth="1"/>
    <col min="34" max="34" width="27.5" style="1" customWidth="1"/>
    <col min="35" max="35" width="27.5" style="146" customWidth="1"/>
    <col min="36" max="36" width="10.6640625" style="5" customWidth="1"/>
    <col min="37" max="16384" width="10.6640625" style="5"/>
  </cols>
  <sheetData>
    <row r="1" spans="1:35" x14ac:dyDescent="0.2">
      <c r="A1" s="30" t="s">
        <v>2842</v>
      </c>
    </row>
    <row r="2" spans="1:35" ht="17" thickBot="1" x14ac:dyDescent="0.25"/>
    <row r="3" spans="1:35" ht="48" customHeight="1" thickBot="1" x14ac:dyDescent="0.25">
      <c r="A3" s="200" t="s">
        <v>712</v>
      </c>
      <c r="B3" s="202" t="s">
        <v>0</v>
      </c>
      <c r="C3" s="200" t="s">
        <v>2845</v>
      </c>
      <c r="D3" s="200" t="s">
        <v>2844</v>
      </c>
      <c r="E3" s="200" t="s">
        <v>2843</v>
      </c>
      <c r="F3" s="200" t="s">
        <v>2860</v>
      </c>
      <c r="G3" s="200" t="s">
        <v>2846</v>
      </c>
      <c r="H3" s="200" t="s">
        <v>2882</v>
      </c>
      <c r="I3" s="200" t="s">
        <v>2718</v>
      </c>
      <c r="J3" s="204" t="s">
        <v>831</v>
      </c>
      <c r="K3" s="217" t="s">
        <v>2861</v>
      </c>
      <c r="L3" s="218"/>
      <c r="M3" s="219"/>
      <c r="N3" s="213" t="s">
        <v>2848</v>
      </c>
      <c r="O3" s="141" t="s">
        <v>663</v>
      </c>
      <c r="P3" s="207" t="s">
        <v>2849</v>
      </c>
      <c r="Q3" s="207"/>
      <c r="R3" s="207"/>
      <c r="S3" s="207"/>
      <c r="T3" s="207"/>
      <c r="U3" s="207"/>
      <c r="V3" s="207"/>
      <c r="W3" s="210" t="s">
        <v>2850</v>
      </c>
      <c r="X3" s="207"/>
      <c r="Y3" s="207"/>
      <c r="Z3" s="207"/>
      <c r="AA3" s="207"/>
      <c r="AB3" s="207"/>
      <c r="AC3" s="207"/>
      <c r="AD3" s="207"/>
      <c r="AE3" s="207"/>
      <c r="AF3" s="207"/>
      <c r="AG3" s="207"/>
      <c r="AH3" s="211"/>
      <c r="AI3" s="142" t="s">
        <v>2851</v>
      </c>
    </row>
    <row r="4" spans="1:35" s="21" customFormat="1" ht="49" thickBot="1" x14ac:dyDescent="0.25">
      <c r="A4" s="201"/>
      <c r="B4" s="203"/>
      <c r="C4" s="201"/>
      <c r="D4" s="201"/>
      <c r="E4" s="201"/>
      <c r="F4" s="201"/>
      <c r="G4" s="201"/>
      <c r="H4" s="201"/>
      <c r="I4" s="201"/>
      <c r="J4" s="205"/>
      <c r="K4" s="220"/>
      <c r="L4" s="221"/>
      <c r="M4" s="222"/>
      <c r="N4" s="214"/>
      <c r="O4" s="193" t="s">
        <v>2699</v>
      </c>
      <c r="P4" s="185" t="s">
        <v>708</v>
      </c>
      <c r="Q4" s="190" t="s">
        <v>709</v>
      </c>
      <c r="R4" s="190" t="s">
        <v>710</v>
      </c>
      <c r="S4" s="190" t="s">
        <v>711</v>
      </c>
      <c r="T4" s="190" t="s">
        <v>1</v>
      </c>
      <c r="U4" s="191" t="s">
        <v>659</v>
      </c>
      <c r="V4" s="192" t="s">
        <v>2698</v>
      </c>
      <c r="W4" s="185" t="s">
        <v>708</v>
      </c>
      <c r="X4" s="186" t="s">
        <v>833</v>
      </c>
      <c r="Y4" s="186" t="s">
        <v>834</v>
      </c>
      <c r="Z4" s="186" t="s">
        <v>835</v>
      </c>
      <c r="AA4" s="187" t="s">
        <v>836</v>
      </c>
      <c r="AB4" s="186" t="s">
        <v>837</v>
      </c>
      <c r="AC4" s="186" t="s">
        <v>838</v>
      </c>
      <c r="AD4" s="186" t="s">
        <v>839</v>
      </c>
      <c r="AE4" s="187" t="s">
        <v>840</v>
      </c>
      <c r="AF4" s="188" t="s">
        <v>841</v>
      </c>
      <c r="AG4" s="188" t="s">
        <v>842</v>
      </c>
      <c r="AH4" s="189" t="s">
        <v>2693</v>
      </c>
      <c r="AI4" s="135" t="s">
        <v>2</v>
      </c>
    </row>
    <row r="5" spans="1:35" ht="37" customHeight="1" x14ac:dyDescent="0.2">
      <c r="A5" s="24" t="s">
        <v>725</v>
      </c>
      <c r="B5" s="133" t="s">
        <v>5</v>
      </c>
      <c r="C5" s="178">
        <v>41.560574948665298</v>
      </c>
      <c r="D5" s="178">
        <v>38.206707734428477</v>
      </c>
      <c r="E5" s="178">
        <v>0.84052019164955505</v>
      </c>
      <c r="F5" s="15" t="s">
        <v>3</v>
      </c>
      <c r="G5" s="15" t="s">
        <v>4</v>
      </c>
      <c r="H5" s="15" t="s">
        <v>29</v>
      </c>
      <c r="I5" s="14" t="s">
        <v>2709</v>
      </c>
      <c r="J5" s="25" t="s">
        <v>6</v>
      </c>
      <c r="K5" s="24" t="s">
        <v>7</v>
      </c>
      <c r="L5" s="24" t="s">
        <v>8</v>
      </c>
      <c r="M5" s="134" t="s">
        <v>9</v>
      </c>
      <c r="N5" s="134" t="s">
        <v>10</v>
      </c>
      <c r="O5" s="133">
        <v>52</v>
      </c>
      <c r="P5" s="133" t="s">
        <v>2697</v>
      </c>
      <c r="Q5" s="132" t="s">
        <v>11</v>
      </c>
      <c r="R5" s="132" t="s">
        <v>738</v>
      </c>
      <c r="S5" s="132">
        <v>133</v>
      </c>
      <c r="T5" s="132" t="s">
        <v>12</v>
      </c>
      <c r="U5" s="26" t="s">
        <v>13</v>
      </c>
      <c r="V5" s="62" t="s">
        <v>704</v>
      </c>
      <c r="W5" s="132" t="s">
        <v>2697</v>
      </c>
      <c r="X5" s="27" t="s">
        <v>832</v>
      </c>
      <c r="Y5" s="27" t="s">
        <v>832</v>
      </c>
      <c r="Z5" s="27" t="s">
        <v>832</v>
      </c>
      <c r="AA5" s="38" t="s">
        <v>832</v>
      </c>
      <c r="AB5" s="27" t="s">
        <v>832</v>
      </c>
      <c r="AC5" s="27" t="s">
        <v>832</v>
      </c>
      <c r="AD5" s="27" t="s">
        <v>832</v>
      </c>
      <c r="AE5" s="50" t="s">
        <v>832</v>
      </c>
      <c r="AF5" s="27" t="s">
        <v>832</v>
      </c>
      <c r="AG5" s="38" t="s">
        <v>832</v>
      </c>
      <c r="AH5" s="1" t="s">
        <v>844</v>
      </c>
      <c r="AI5" s="61" t="s">
        <v>3</v>
      </c>
    </row>
    <row r="6" spans="1:35" ht="35" customHeight="1" x14ac:dyDescent="0.2">
      <c r="A6" s="24" t="s">
        <v>726</v>
      </c>
      <c r="B6" s="133" t="s">
        <v>15</v>
      </c>
      <c r="C6" s="178">
        <v>34.7460643394935</v>
      </c>
      <c r="D6" s="178">
        <v>31.811088295687885</v>
      </c>
      <c r="E6" s="178">
        <v>0.73374401095140318</v>
      </c>
      <c r="F6" s="15" t="s">
        <v>14</v>
      </c>
      <c r="G6" s="15" t="s">
        <v>4</v>
      </c>
      <c r="H6" s="15" t="s">
        <v>29</v>
      </c>
      <c r="I6" s="14" t="s">
        <v>2709</v>
      </c>
      <c r="J6" s="25" t="s">
        <v>16</v>
      </c>
      <c r="K6" s="24" t="s">
        <v>17</v>
      </c>
      <c r="L6" s="24" t="s">
        <v>18</v>
      </c>
      <c r="M6" s="134" t="s">
        <v>19</v>
      </c>
      <c r="N6" s="134" t="s">
        <v>20</v>
      </c>
      <c r="O6" s="133">
        <v>37</v>
      </c>
      <c r="P6" s="133" t="s">
        <v>2697</v>
      </c>
      <c r="Q6" s="132" t="s">
        <v>21</v>
      </c>
      <c r="R6" s="132" t="s">
        <v>22</v>
      </c>
      <c r="S6" s="132">
        <v>108</v>
      </c>
      <c r="T6" s="132" t="s">
        <v>23</v>
      </c>
      <c r="U6" s="26" t="s">
        <v>24</v>
      </c>
      <c r="V6" s="61" t="s">
        <v>664</v>
      </c>
      <c r="W6" s="134" t="s">
        <v>2704</v>
      </c>
      <c r="X6" s="134" t="s">
        <v>26</v>
      </c>
      <c r="Y6" s="134" t="s">
        <v>22</v>
      </c>
      <c r="Z6" s="28" t="s">
        <v>27</v>
      </c>
      <c r="AA6" s="39">
        <v>5038</v>
      </c>
      <c r="AB6" s="27" t="s">
        <v>832</v>
      </c>
      <c r="AC6" s="27" t="s">
        <v>832</v>
      </c>
      <c r="AD6" s="27" t="s">
        <v>832</v>
      </c>
      <c r="AE6" s="50" t="s">
        <v>832</v>
      </c>
      <c r="AF6" s="28" t="s">
        <v>27</v>
      </c>
      <c r="AG6" s="39">
        <v>5038</v>
      </c>
      <c r="AH6" s="144" t="s">
        <v>843</v>
      </c>
      <c r="AI6" s="61" t="s">
        <v>28</v>
      </c>
    </row>
    <row r="7" spans="1:35" ht="32" x14ac:dyDescent="0.2">
      <c r="A7" s="24" t="s">
        <v>727</v>
      </c>
      <c r="B7" s="133" t="s">
        <v>30</v>
      </c>
      <c r="C7" s="178">
        <v>37.371663244353179</v>
      </c>
      <c r="D7" s="178">
        <v>29.32785763175907</v>
      </c>
      <c r="E7" s="178" t="s">
        <v>2847</v>
      </c>
      <c r="F7" s="15" t="s">
        <v>14</v>
      </c>
      <c r="G7" s="15" t="s">
        <v>29</v>
      </c>
      <c r="H7" s="15" t="s">
        <v>29</v>
      </c>
      <c r="I7" s="14" t="s">
        <v>2710</v>
      </c>
      <c r="J7" s="25" t="s">
        <v>31</v>
      </c>
      <c r="K7" s="29" t="s">
        <v>675</v>
      </c>
      <c r="L7" s="24" t="s">
        <v>676</v>
      </c>
      <c r="M7" s="134" t="s">
        <v>32</v>
      </c>
      <c r="N7" s="134" t="s">
        <v>33</v>
      </c>
      <c r="O7" s="133">
        <v>40</v>
      </c>
      <c r="P7" s="133" t="s">
        <v>2697</v>
      </c>
      <c r="Q7" s="132" t="s">
        <v>38</v>
      </c>
      <c r="R7" s="132" t="s">
        <v>36</v>
      </c>
      <c r="S7" s="132">
        <v>65</v>
      </c>
      <c r="T7" s="132" t="s">
        <v>626</v>
      </c>
      <c r="U7" s="26" t="s">
        <v>34</v>
      </c>
      <c r="V7" s="61" t="s">
        <v>25</v>
      </c>
      <c r="W7" s="134" t="s">
        <v>2704</v>
      </c>
      <c r="X7" s="134" t="s">
        <v>35</v>
      </c>
      <c r="Y7" s="134" t="s">
        <v>36</v>
      </c>
      <c r="Z7" s="132" t="s">
        <v>37</v>
      </c>
      <c r="AA7" s="39">
        <v>13749</v>
      </c>
      <c r="AB7" s="132" t="s">
        <v>38</v>
      </c>
      <c r="AC7" s="132" t="s">
        <v>39</v>
      </c>
      <c r="AD7" s="132" t="s">
        <v>40</v>
      </c>
      <c r="AE7" s="44">
        <v>13747</v>
      </c>
      <c r="AF7" s="132" t="s">
        <v>41</v>
      </c>
      <c r="AG7" s="40">
        <v>27431</v>
      </c>
      <c r="AH7" s="1" t="s">
        <v>42</v>
      </c>
      <c r="AI7" s="61" t="s">
        <v>662</v>
      </c>
    </row>
    <row r="8" spans="1:35" ht="35" customHeight="1" x14ac:dyDescent="0.2">
      <c r="A8" s="24" t="s">
        <v>728</v>
      </c>
      <c r="B8" s="133" t="s">
        <v>718</v>
      </c>
      <c r="C8" s="178">
        <v>36.268309377138948</v>
      </c>
      <c r="D8" s="178">
        <v>33.763175906913077</v>
      </c>
      <c r="E8" s="178">
        <v>2.1136208076659821</v>
      </c>
      <c r="F8" s="15" t="s">
        <v>14</v>
      </c>
      <c r="G8" s="15" t="s">
        <v>4</v>
      </c>
      <c r="H8" s="15" t="s">
        <v>29</v>
      </c>
      <c r="I8" s="14" t="s">
        <v>2709</v>
      </c>
      <c r="J8" s="25" t="s">
        <v>43</v>
      </c>
      <c r="K8" s="24" t="s">
        <v>44</v>
      </c>
      <c r="L8" s="24" t="s">
        <v>45</v>
      </c>
      <c r="M8" s="134" t="s">
        <v>46</v>
      </c>
      <c r="N8" s="134" t="s">
        <v>20</v>
      </c>
      <c r="O8" s="133">
        <v>40</v>
      </c>
      <c r="P8" s="133" t="s">
        <v>2697</v>
      </c>
      <c r="Q8" s="132" t="s">
        <v>660</v>
      </c>
      <c r="R8" s="132" t="s">
        <v>49</v>
      </c>
      <c r="S8" s="132">
        <v>70</v>
      </c>
      <c r="T8" s="132" t="s">
        <v>829</v>
      </c>
      <c r="U8" s="26" t="s">
        <v>47</v>
      </c>
      <c r="V8" s="61" t="s">
        <v>25</v>
      </c>
      <c r="W8" s="134" t="s">
        <v>2704</v>
      </c>
      <c r="X8" s="134" t="s">
        <v>48</v>
      </c>
      <c r="Y8" s="134" t="s">
        <v>49</v>
      </c>
      <c r="Z8" s="134" t="s">
        <v>50</v>
      </c>
      <c r="AA8" s="41">
        <v>10641</v>
      </c>
      <c r="AB8" s="27" t="s">
        <v>832</v>
      </c>
      <c r="AC8" s="27" t="s">
        <v>832</v>
      </c>
      <c r="AD8" s="27" t="s">
        <v>832</v>
      </c>
      <c r="AE8" s="50" t="s">
        <v>832</v>
      </c>
      <c r="AF8" s="134" t="s">
        <v>50</v>
      </c>
      <c r="AG8" s="39">
        <v>10641</v>
      </c>
      <c r="AH8" s="144" t="s">
        <v>843</v>
      </c>
      <c r="AI8" s="61" t="s">
        <v>28</v>
      </c>
    </row>
    <row r="9" spans="1:35" ht="20" customHeight="1" x14ac:dyDescent="0.2">
      <c r="A9" s="24" t="s">
        <v>729</v>
      </c>
      <c r="B9" s="133" t="s">
        <v>51</v>
      </c>
      <c r="C9" s="178">
        <v>28.498288843258042</v>
      </c>
      <c r="D9" s="178">
        <v>25.303216974674879</v>
      </c>
      <c r="E9" s="178">
        <v>0.99931553730321698</v>
      </c>
      <c r="F9" s="15" t="s">
        <v>14</v>
      </c>
      <c r="G9" s="15" t="s">
        <v>4</v>
      </c>
      <c r="H9" s="15" t="s">
        <v>29</v>
      </c>
      <c r="I9" s="14" t="s">
        <v>2714</v>
      </c>
      <c r="J9" s="25" t="s">
        <v>52</v>
      </c>
      <c r="K9" s="24" t="s">
        <v>53</v>
      </c>
      <c r="L9" s="24" t="s">
        <v>54</v>
      </c>
      <c r="M9" s="134" t="s">
        <v>55</v>
      </c>
      <c r="N9" s="134" t="s">
        <v>56</v>
      </c>
      <c r="O9" s="133">
        <v>47</v>
      </c>
      <c r="P9" s="133" t="s">
        <v>2697</v>
      </c>
      <c r="Q9" s="132" t="s">
        <v>58</v>
      </c>
      <c r="R9" s="132" t="s">
        <v>661</v>
      </c>
      <c r="S9" s="132">
        <v>98</v>
      </c>
      <c r="T9" s="132" t="s">
        <v>744</v>
      </c>
      <c r="U9" s="26" t="s">
        <v>57</v>
      </c>
      <c r="V9" s="61" t="s">
        <v>25</v>
      </c>
      <c r="W9" s="134" t="s">
        <v>2704</v>
      </c>
      <c r="X9" s="27" t="s">
        <v>832</v>
      </c>
      <c r="Y9" s="27" t="s">
        <v>832</v>
      </c>
      <c r="Z9" s="27" t="s">
        <v>832</v>
      </c>
      <c r="AA9" s="38" t="s">
        <v>832</v>
      </c>
      <c r="AB9" s="29" t="s">
        <v>58</v>
      </c>
      <c r="AC9" s="29" t="s">
        <v>2741</v>
      </c>
      <c r="AD9" s="28" t="s">
        <v>2740</v>
      </c>
      <c r="AE9" s="51">
        <v>11977</v>
      </c>
      <c r="AF9" s="28" t="s">
        <v>2740</v>
      </c>
      <c r="AG9" s="41">
        <v>11977</v>
      </c>
      <c r="AH9" s="144" t="s">
        <v>843</v>
      </c>
      <c r="AI9" s="61" t="s">
        <v>28</v>
      </c>
    </row>
    <row r="10" spans="1:35" ht="35" customHeight="1" x14ac:dyDescent="0.2">
      <c r="A10" s="24" t="s">
        <v>730</v>
      </c>
      <c r="B10" s="133" t="s">
        <v>719</v>
      </c>
      <c r="C10" s="178">
        <v>23.534565366187543</v>
      </c>
      <c r="D10" s="178">
        <v>23.04722792607803</v>
      </c>
      <c r="E10" s="178">
        <v>4.9281314168377826</v>
      </c>
      <c r="F10" s="15" t="s">
        <v>3</v>
      </c>
      <c r="G10" s="15" t="s">
        <v>4</v>
      </c>
      <c r="H10" s="15" t="s">
        <v>29</v>
      </c>
      <c r="I10" s="14" t="s">
        <v>2716</v>
      </c>
      <c r="J10" s="25" t="s">
        <v>59</v>
      </c>
      <c r="K10" s="24" t="s">
        <v>60</v>
      </c>
      <c r="L10" s="24" t="s">
        <v>61</v>
      </c>
      <c r="M10" s="134" t="s">
        <v>62</v>
      </c>
      <c r="N10" s="134" t="s">
        <v>20</v>
      </c>
      <c r="O10" s="133">
        <v>43</v>
      </c>
      <c r="P10" s="133" t="s">
        <v>2697</v>
      </c>
      <c r="Q10" s="132" t="s">
        <v>745</v>
      </c>
      <c r="R10" s="132" t="s">
        <v>65</v>
      </c>
      <c r="S10" s="132">
        <v>97</v>
      </c>
      <c r="T10" s="132" t="s">
        <v>743</v>
      </c>
      <c r="U10" s="26" t="s">
        <v>63</v>
      </c>
      <c r="V10" s="61" t="s">
        <v>25</v>
      </c>
      <c r="W10" s="134" t="s">
        <v>2704</v>
      </c>
      <c r="X10" s="134" t="s">
        <v>64</v>
      </c>
      <c r="Y10" s="134" t="s">
        <v>65</v>
      </c>
      <c r="Z10" s="134" t="s">
        <v>66</v>
      </c>
      <c r="AA10" s="42">
        <v>4850</v>
      </c>
      <c r="AB10" s="27" t="s">
        <v>832</v>
      </c>
      <c r="AC10" s="27" t="s">
        <v>832</v>
      </c>
      <c r="AD10" s="27" t="s">
        <v>832</v>
      </c>
      <c r="AE10" s="50" t="s">
        <v>832</v>
      </c>
      <c r="AF10" s="134" t="s">
        <v>66</v>
      </c>
      <c r="AG10" s="42">
        <v>4850</v>
      </c>
      <c r="AH10" s="144" t="s">
        <v>843</v>
      </c>
      <c r="AI10" s="61" t="s">
        <v>28</v>
      </c>
    </row>
    <row r="11" spans="1:35" ht="35" customHeight="1" x14ac:dyDescent="0.2">
      <c r="A11" s="24" t="s">
        <v>731</v>
      </c>
      <c r="B11" s="133" t="s">
        <v>67</v>
      </c>
      <c r="C11" s="178">
        <v>34.494182067077347</v>
      </c>
      <c r="D11" s="178">
        <v>40.906228610540722</v>
      </c>
      <c r="E11" s="178" t="s">
        <v>2847</v>
      </c>
      <c r="F11" s="15" t="s">
        <v>14</v>
      </c>
      <c r="G11" s="15" t="s">
        <v>29</v>
      </c>
      <c r="H11" s="15" t="s">
        <v>29</v>
      </c>
      <c r="I11" s="14" t="s">
        <v>2709</v>
      </c>
      <c r="J11" s="25" t="s">
        <v>68</v>
      </c>
      <c r="K11" s="24" t="s">
        <v>69</v>
      </c>
      <c r="L11" s="24" t="s">
        <v>70</v>
      </c>
      <c r="M11" s="134" t="s">
        <v>71</v>
      </c>
      <c r="N11" s="134" t="s">
        <v>33</v>
      </c>
      <c r="O11" s="133">
        <v>37</v>
      </c>
      <c r="P11" s="133" t="s">
        <v>2697</v>
      </c>
      <c r="Q11" s="132" t="s">
        <v>72</v>
      </c>
      <c r="R11" s="132" t="s">
        <v>73</v>
      </c>
      <c r="S11" s="132">
        <v>95</v>
      </c>
      <c r="T11" s="132" t="s">
        <v>74</v>
      </c>
      <c r="U11" s="26" t="s">
        <v>75</v>
      </c>
      <c r="V11" s="61" t="s">
        <v>25</v>
      </c>
      <c r="W11" s="134" t="s">
        <v>2704</v>
      </c>
      <c r="X11" s="134" t="s">
        <v>76</v>
      </c>
      <c r="Y11" s="134" t="s">
        <v>73</v>
      </c>
      <c r="Z11" s="134" t="s">
        <v>77</v>
      </c>
      <c r="AA11" s="41">
        <v>11056</v>
      </c>
      <c r="AB11" s="27" t="s">
        <v>832</v>
      </c>
      <c r="AC11" s="27" t="s">
        <v>832</v>
      </c>
      <c r="AD11" s="27" t="s">
        <v>832</v>
      </c>
      <c r="AE11" s="50" t="s">
        <v>832</v>
      </c>
      <c r="AF11" s="134" t="s">
        <v>77</v>
      </c>
      <c r="AG11" s="41">
        <v>11056</v>
      </c>
      <c r="AH11" s="144" t="s">
        <v>843</v>
      </c>
      <c r="AI11" s="61" t="s">
        <v>28</v>
      </c>
    </row>
    <row r="12" spans="1:35" ht="20" customHeight="1" x14ac:dyDescent="0.2">
      <c r="A12" s="24" t="s">
        <v>732</v>
      </c>
      <c r="B12" s="133" t="s">
        <v>51</v>
      </c>
      <c r="C12" s="178">
        <v>37.891854893908281</v>
      </c>
      <c r="D12" s="178">
        <v>33.664613278576319</v>
      </c>
      <c r="E12" s="178">
        <v>2.324435318275154</v>
      </c>
      <c r="F12" s="15" t="s">
        <v>14</v>
      </c>
      <c r="G12" s="15" t="s">
        <v>4</v>
      </c>
      <c r="H12" s="15" t="s">
        <v>29</v>
      </c>
      <c r="I12" s="14" t="s">
        <v>2715</v>
      </c>
      <c r="J12" s="25" t="s">
        <v>52</v>
      </c>
      <c r="K12" s="24" t="s">
        <v>78</v>
      </c>
      <c r="L12" s="24" t="s">
        <v>79</v>
      </c>
      <c r="M12" s="134" t="s">
        <v>71</v>
      </c>
      <c r="N12" s="31" t="s">
        <v>236</v>
      </c>
      <c r="O12" s="133">
        <v>46</v>
      </c>
      <c r="P12" s="133" t="s">
        <v>2697</v>
      </c>
      <c r="Q12" s="132" t="s">
        <v>80</v>
      </c>
      <c r="R12" s="132" t="s">
        <v>81</v>
      </c>
      <c r="S12" s="132">
        <v>88</v>
      </c>
      <c r="T12" s="132" t="s">
        <v>742</v>
      </c>
      <c r="U12" s="26" t="s">
        <v>82</v>
      </c>
      <c r="V12" s="61" t="s">
        <v>25</v>
      </c>
      <c r="W12" s="134" t="s">
        <v>2704</v>
      </c>
      <c r="X12" s="134" t="s">
        <v>83</v>
      </c>
      <c r="Y12" s="134" t="s">
        <v>81</v>
      </c>
      <c r="Z12" s="28" t="s">
        <v>84</v>
      </c>
      <c r="AA12" s="41">
        <v>14921</v>
      </c>
      <c r="AB12" s="27" t="s">
        <v>832</v>
      </c>
      <c r="AC12" s="27" t="s">
        <v>832</v>
      </c>
      <c r="AD12" s="27" t="s">
        <v>832</v>
      </c>
      <c r="AE12" s="50" t="s">
        <v>832</v>
      </c>
      <c r="AF12" s="28" t="s">
        <v>84</v>
      </c>
      <c r="AG12" s="41">
        <v>14921</v>
      </c>
      <c r="AH12" s="144" t="s">
        <v>843</v>
      </c>
      <c r="AI12" s="61" t="s">
        <v>28</v>
      </c>
    </row>
    <row r="13" spans="1:35" ht="44.25" customHeight="1" x14ac:dyDescent="0.2">
      <c r="A13" s="24" t="s">
        <v>733</v>
      </c>
      <c r="B13" s="133" t="s">
        <v>30</v>
      </c>
      <c r="C13" s="178">
        <v>26.934976043805612</v>
      </c>
      <c r="D13" s="178">
        <v>27.455167693360711</v>
      </c>
      <c r="E13" s="178">
        <v>3.1813826146475015</v>
      </c>
      <c r="F13" s="15" t="s">
        <v>14</v>
      </c>
      <c r="G13" s="15" t="s">
        <v>4</v>
      </c>
      <c r="H13" s="15" t="s">
        <v>29</v>
      </c>
      <c r="I13" s="14" t="s">
        <v>2719</v>
      </c>
      <c r="J13" s="25" t="s">
        <v>31</v>
      </c>
      <c r="K13" s="24" t="s">
        <v>677</v>
      </c>
      <c r="L13" s="24" t="s">
        <v>678</v>
      </c>
      <c r="M13" s="134" t="s">
        <v>85</v>
      </c>
      <c r="N13" s="134" t="s">
        <v>86</v>
      </c>
      <c r="O13" s="133">
        <v>58</v>
      </c>
      <c r="P13" s="133" t="s">
        <v>2697</v>
      </c>
      <c r="Q13" s="132" t="s">
        <v>87</v>
      </c>
      <c r="R13" s="132" t="s">
        <v>88</v>
      </c>
      <c r="S13" s="132">
        <v>94</v>
      </c>
      <c r="T13" s="132" t="s">
        <v>741</v>
      </c>
      <c r="U13" s="26" t="s">
        <v>89</v>
      </c>
      <c r="V13" s="61" t="s">
        <v>25</v>
      </c>
      <c r="W13" s="134" t="s">
        <v>2704</v>
      </c>
      <c r="X13" s="27" t="s">
        <v>832</v>
      </c>
      <c r="Y13" s="27" t="s">
        <v>832</v>
      </c>
      <c r="Z13" s="27" t="s">
        <v>832</v>
      </c>
      <c r="AA13" s="38" t="s">
        <v>832</v>
      </c>
      <c r="AB13" s="134" t="s">
        <v>87</v>
      </c>
      <c r="AC13" s="134" t="s">
        <v>90</v>
      </c>
      <c r="AD13" s="28" t="s">
        <v>91</v>
      </c>
      <c r="AE13" s="52">
        <v>16518</v>
      </c>
      <c r="AF13" s="28" t="s">
        <v>91</v>
      </c>
      <c r="AG13" s="39">
        <v>16518</v>
      </c>
      <c r="AH13" s="1" t="s">
        <v>844</v>
      </c>
      <c r="AI13" s="61" t="s">
        <v>92</v>
      </c>
    </row>
    <row r="14" spans="1:35" ht="35" customHeight="1" x14ac:dyDescent="0.2">
      <c r="A14" s="24" t="s">
        <v>734</v>
      </c>
      <c r="B14" s="133" t="s">
        <v>15</v>
      </c>
      <c r="C14" s="178">
        <v>42.165639972621491</v>
      </c>
      <c r="D14" s="178">
        <v>37.891854893908281</v>
      </c>
      <c r="E14" s="178">
        <v>0.85968514715947986</v>
      </c>
      <c r="F14" s="15" t="s">
        <v>14</v>
      </c>
      <c r="G14" s="15" t="s">
        <v>4</v>
      </c>
      <c r="H14" s="15" t="s">
        <v>29</v>
      </c>
      <c r="I14" s="14" t="s">
        <v>2709</v>
      </c>
      <c r="J14" s="25" t="s">
        <v>93</v>
      </c>
      <c r="K14" s="24" t="s">
        <v>94</v>
      </c>
      <c r="L14" s="24" t="s">
        <v>95</v>
      </c>
      <c r="M14" s="134" t="s">
        <v>96</v>
      </c>
      <c r="N14" s="134" t="s">
        <v>20</v>
      </c>
      <c r="O14" s="133">
        <v>49</v>
      </c>
      <c r="P14" s="133" t="s">
        <v>2697</v>
      </c>
      <c r="Q14" s="132" t="s">
        <v>97</v>
      </c>
      <c r="R14" s="132" t="s">
        <v>627</v>
      </c>
      <c r="S14" s="132">
        <v>92</v>
      </c>
      <c r="T14" s="132" t="s">
        <v>628</v>
      </c>
      <c r="U14" s="26" t="s">
        <v>98</v>
      </c>
      <c r="V14" s="61" t="s">
        <v>25</v>
      </c>
      <c r="W14" s="134" t="s">
        <v>2704</v>
      </c>
      <c r="X14" s="134" t="s">
        <v>832</v>
      </c>
      <c r="Y14" s="134" t="s">
        <v>832</v>
      </c>
      <c r="Z14" s="134" t="s">
        <v>832</v>
      </c>
      <c r="AA14" s="43" t="s">
        <v>832</v>
      </c>
      <c r="AB14" s="29" t="s">
        <v>97</v>
      </c>
      <c r="AC14" s="29" t="s">
        <v>629</v>
      </c>
      <c r="AD14" s="132" t="s">
        <v>630</v>
      </c>
      <c r="AE14" s="44">
        <v>11052</v>
      </c>
      <c r="AF14" s="132" t="s">
        <v>630</v>
      </c>
      <c r="AG14" s="40">
        <v>11052</v>
      </c>
      <c r="AH14" s="144" t="s">
        <v>843</v>
      </c>
      <c r="AI14" s="61" t="s">
        <v>28</v>
      </c>
    </row>
    <row r="15" spans="1:35" ht="20" customHeight="1" x14ac:dyDescent="0.2">
      <c r="A15" s="24" t="s">
        <v>735</v>
      </c>
      <c r="B15" s="133" t="s">
        <v>99</v>
      </c>
      <c r="C15" s="178">
        <v>37.054072553045856</v>
      </c>
      <c r="D15" s="178">
        <v>38.015058179329223</v>
      </c>
      <c r="E15" s="178">
        <v>3.5126625598904861</v>
      </c>
      <c r="F15" s="15" t="s">
        <v>14</v>
      </c>
      <c r="G15" s="15" t="s">
        <v>4</v>
      </c>
      <c r="H15" s="15" t="s">
        <v>29</v>
      </c>
      <c r="I15" s="14" t="s">
        <v>2715</v>
      </c>
      <c r="J15" s="25" t="s">
        <v>100</v>
      </c>
      <c r="K15" s="24" t="s">
        <v>101</v>
      </c>
      <c r="L15" s="24" t="s">
        <v>102</v>
      </c>
      <c r="M15" s="24" t="s">
        <v>103</v>
      </c>
      <c r="N15" s="24" t="s">
        <v>20</v>
      </c>
      <c r="O15" s="133">
        <v>46</v>
      </c>
      <c r="P15" s="133" t="s">
        <v>2697</v>
      </c>
      <c r="Q15" s="132" t="s">
        <v>739</v>
      </c>
      <c r="R15" s="132" t="s">
        <v>746</v>
      </c>
      <c r="S15" s="132">
        <v>173</v>
      </c>
      <c r="T15" s="132" t="s">
        <v>631</v>
      </c>
      <c r="U15" s="26" t="s">
        <v>104</v>
      </c>
      <c r="V15" s="61" t="s">
        <v>25</v>
      </c>
      <c r="W15" s="134" t="s">
        <v>2704</v>
      </c>
      <c r="X15" s="134" t="s">
        <v>105</v>
      </c>
      <c r="Y15" s="134" t="s">
        <v>106</v>
      </c>
      <c r="Z15" s="134" t="s">
        <v>107</v>
      </c>
      <c r="AA15" s="42">
        <v>2009</v>
      </c>
      <c r="AB15" s="134" t="s">
        <v>832</v>
      </c>
      <c r="AC15" s="134" t="s">
        <v>832</v>
      </c>
      <c r="AD15" s="134" t="s">
        <v>832</v>
      </c>
      <c r="AE15" s="53" t="s">
        <v>832</v>
      </c>
      <c r="AF15" s="134" t="s">
        <v>107</v>
      </c>
      <c r="AG15" s="42">
        <v>2009</v>
      </c>
      <c r="AH15" s="144" t="s">
        <v>843</v>
      </c>
      <c r="AI15" s="61" t="s">
        <v>28</v>
      </c>
    </row>
    <row r="16" spans="1:35" ht="20" customHeight="1" x14ac:dyDescent="0.2">
      <c r="A16" s="24" t="s">
        <v>736</v>
      </c>
      <c r="B16" s="133" t="s">
        <v>720</v>
      </c>
      <c r="C16" s="208">
        <v>41.453798767967143</v>
      </c>
      <c r="D16" s="208">
        <v>41.193702943189599</v>
      </c>
      <c r="E16" s="208">
        <v>6.6885694729637235</v>
      </c>
      <c r="F16" s="209" t="s">
        <v>3</v>
      </c>
      <c r="G16" s="209" t="s">
        <v>4</v>
      </c>
      <c r="H16" s="15" t="s">
        <v>29</v>
      </c>
      <c r="I16" s="209" t="s">
        <v>2709</v>
      </c>
      <c r="J16" s="25" t="s">
        <v>108</v>
      </c>
      <c r="K16" s="134" t="s">
        <v>679</v>
      </c>
      <c r="L16" s="24" t="s">
        <v>680</v>
      </c>
      <c r="M16" s="134" t="s">
        <v>109</v>
      </c>
      <c r="N16" s="215" t="s">
        <v>20</v>
      </c>
      <c r="O16" s="216">
        <v>60</v>
      </c>
      <c r="P16" s="133" t="s">
        <v>2697</v>
      </c>
      <c r="Q16" s="132" t="s">
        <v>110</v>
      </c>
      <c r="R16" s="132" t="s">
        <v>111</v>
      </c>
      <c r="S16" s="132">
        <v>146</v>
      </c>
      <c r="T16" s="132" t="s">
        <v>632</v>
      </c>
      <c r="U16" s="26" t="s">
        <v>112</v>
      </c>
      <c r="V16" s="61" t="s">
        <v>25</v>
      </c>
      <c r="W16" s="132" t="s">
        <v>2697</v>
      </c>
      <c r="X16" s="134" t="s">
        <v>832</v>
      </c>
      <c r="Y16" s="134" t="s">
        <v>832</v>
      </c>
      <c r="Z16" s="134" t="s">
        <v>832</v>
      </c>
      <c r="AA16" s="43" t="s">
        <v>832</v>
      </c>
      <c r="AB16" s="134" t="s">
        <v>832</v>
      </c>
      <c r="AC16" s="134" t="s">
        <v>832</v>
      </c>
      <c r="AD16" s="134" t="s">
        <v>832</v>
      </c>
      <c r="AE16" s="53" t="s">
        <v>832</v>
      </c>
      <c r="AF16" s="134" t="s">
        <v>832</v>
      </c>
      <c r="AG16" s="43" t="s">
        <v>832</v>
      </c>
      <c r="AH16" s="144" t="s">
        <v>843</v>
      </c>
      <c r="AI16" s="61" t="s">
        <v>28</v>
      </c>
    </row>
    <row r="17" spans="1:35" ht="20" customHeight="1" x14ac:dyDescent="0.2">
      <c r="A17" s="24" t="s">
        <v>737</v>
      </c>
      <c r="B17" s="133" t="s">
        <v>113</v>
      </c>
      <c r="C17" s="208"/>
      <c r="D17" s="208"/>
      <c r="E17" s="208"/>
      <c r="F17" s="209"/>
      <c r="G17" s="209"/>
      <c r="H17" s="15" t="s">
        <v>29</v>
      </c>
      <c r="I17" s="209"/>
      <c r="J17" s="25" t="s">
        <v>114</v>
      </c>
      <c r="K17" s="24" t="s">
        <v>115</v>
      </c>
      <c r="L17" s="24" t="s">
        <v>116</v>
      </c>
      <c r="M17" s="134" t="s">
        <v>117</v>
      </c>
      <c r="N17" s="215"/>
      <c r="O17" s="216"/>
      <c r="P17" s="133" t="s">
        <v>118</v>
      </c>
      <c r="Q17" s="212" t="s">
        <v>701</v>
      </c>
      <c r="R17" s="212"/>
      <c r="S17" s="212"/>
      <c r="T17" s="212"/>
      <c r="U17" s="212"/>
      <c r="V17" s="61" t="s">
        <v>25</v>
      </c>
      <c r="W17" s="134" t="s">
        <v>2704</v>
      </c>
      <c r="X17" s="134" t="s">
        <v>119</v>
      </c>
      <c r="Y17" s="134" t="s">
        <v>120</v>
      </c>
      <c r="Z17" s="132" t="s">
        <v>121</v>
      </c>
      <c r="AA17" s="44">
        <v>10209</v>
      </c>
      <c r="AB17" s="134" t="s">
        <v>832</v>
      </c>
      <c r="AC17" s="134" t="s">
        <v>832</v>
      </c>
      <c r="AD17" s="134" t="s">
        <v>832</v>
      </c>
      <c r="AE17" s="53" t="s">
        <v>832</v>
      </c>
      <c r="AF17" s="132" t="s">
        <v>121</v>
      </c>
      <c r="AG17" s="44">
        <v>10209</v>
      </c>
      <c r="AH17" s="1" t="s">
        <v>42</v>
      </c>
      <c r="AI17" s="62" t="s">
        <v>662</v>
      </c>
    </row>
    <row r="18" spans="1:35" ht="44.25" customHeight="1" x14ac:dyDescent="0.2">
      <c r="A18" s="14" t="s">
        <v>740</v>
      </c>
      <c r="B18" s="15" t="s">
        <v>122</v>
      </c>
      <c r="C18" s="178">
        <v>29.927446954141001</v>
      </c>
      <c r="D18" s="178">
        <v>27.121149897330596</v>
      </c>
      <c r="E18" s="178">
        <v>1.0485968514715949</v>
      </c>
      <c r="F18" s="15" t="s">
        <v>3</v>
      </c>
      <c r="G18" s="15" t="s">
        <v>4</v>
      </c>
      <c r="H18" s="15" t="s">
        <v>29</v>
      </c>
      <c r="I18" s="14" t="s">
        <v>2711</v>
      </c>
      <c r="J18" s="16" t="s">
        <v>123</v>
      </c>
      <c r="K18" s="14" t="s">
        <v>795</v>
      </c>
      <c r="L18" s="14" t="s">
        <v>124</v>
      </c>
      <c r="M18" s="14" t="s">
        <v>125</v>
      </c>
      <c r="N18" s="14" t="s">
        <v>20</v>
      </c>
      <c r="O18" s="15">
        <v>50</v>
      </c>
      <c r="P18" s="15" t="s">
        <v>2697</v>
      </c>
      <c r="Q18" s="13" t="s">
        <v>126</v>
      </c>
      <c r="R18" s="13" t="s">
        <v>127</v>
      </c>
      <c r="S18" s="13">
        <v>131</v>
      </c>
      <c r="T18" s="13" t="s">
        <v>828</v>
      </c>
      <c r="U18" s="23" t="s">
        <v>128</v>
      </c>
      <c r="V18" s="61" t="s">
        <v>25</v>
      </c>
      <c r="W18" s="134" t="s">
        <v>2704</v>
      </c>
      <c r="X18" s="134" t="s">
        <v>832</v>
      </c>
      <c r="Y18" s="134" t="s">
        <v>832</v>
      </c>
      <c r="Z18" s="134" t="s">
        <v>832</v>
      </c>
      <c r="AA18" s="45" t="s">
        <v>832</v>
      </c>
      <c r="AB18" s="17" t="s">
        <v>129</v>
      </c>
      <c r="AC18" s="17" t="s">
        <v>130</v>
      </c>
      <c r="AD18" s="17" t="s">
        <v>131</v>
      </c>
      <c r="AE18" s="54">
        <v>13650</v>
      </c>
      <c r="AF18" s="17" t="s">
        <v>131</v>
      </c>
      <c r="AG18" s="45">
        <v>13650</v>
      </c>
      <c r="AH18" s="1" t="s">
        <v>844</v>
      </c>
      <c r="AI18" s="147" t="s">
        <v>132</v>
      </c>
    </row>
    <row r="19" spans="1:35" ht="35" customHeight="1" x14ac:dyDescent="0.2">
      <c r="A19" s="14" t="s">
        <v>747</v>
      </c>
      <c r="B19" s="133" t="s">
        <v>133</v>
      </c>
      <c r="C19" s="178">
        <v>43.173169062286107</v>
      </c>
      <c r="D19" s="178">
        <v>33.812457221081452</v>
      </c>
      <c r="E19" s="178" t="s">
        <v>2847</v>
      </c>
      <c r="F19" s="15" t="s">
        <v>14</v>
      </c>
      <c r="G19" s="15" t="s">
        <v>29</v>
      </c>
      <c r="H19" s="15" t="s">
        <v>29</v>
      </c>
      <c r="I19" s="14" t="s">
        <v>2709</v>
      </c>
      <c r="J19" s="16" t="s">
        <v>93</v>
      </c>
      <c r="K19" s="14" t="s">
        <v>134</v>
      </c>
      <c r="L19" s="14" t="s">
        <v>135</v>
      </c>
      <c r="M19" s="14" t="s">
        <v>136</v>
      </c>
      <c r="N19" s="14" t="s">
        <v>33</v>
      </c>
      <c r="O19" s="15">
        <v>55</v>
      </c>
      <c r="P19" s="15" t="s">
        <v>2697</v>
      </c>
      <c r="Q19" s="13" t="s">
        <v>808</v>
      </c>
      <c r="R19" s="13" t="s">
        <v>2862</v>
      </c>
      <c r="S19" s="13">
        <v>65</v>
      </c>
      <c r="T19" s="13" t="s">
        <v>633</v>
      </c>
      <c r="U19" s="23" t="s">
        <v>137</v>
      </c>
      <c r="V19" s="61" t="s">
        <v>25</v>
      </c>
      <c r="W19" s="134" t="s">
        <v>2704</v>
      </c>
      <c r="X19" s="134" t="s">
        <v>138</v>
      </c>
      <c r="Y19" s="134" t="s">
        <v>139</v>
      </c>
      <c r="Z19" s="134" t="s">
        <v>140</v>
      </c>
      <c r="AA19" s="59">
        <v>5866</v>
      </c>
      <c r="AB19" s="19" t="s">
        <v>141</v>
      </c>
      <c r="AC19" s="17" t="s">
        <v>142</v>
      </c>
      <c r="AD19" s="17" t="s">
        <v>143</v>
      </c>
      <c r="AE19" s="54">
        <v>7968</v>
      </c>
      <c r="AF19" s="17" t="s">
        <v>144</v>
      </c>
      <c r="AG19" s="46">
        <v>13717</v>
      </c>
      <c r="AH19" s="144" t="s">
        <v>843</v>
      </c>
      <c r="AI19" s="147" t="s">
        <v>28</v>
      </c>
    </row>
    <row r="20" spans="1:35" ht="35" customHeight="1" x14ac:dyDescent="0.2">
      <c r="A20" s="14" t="s">
        <v>748</v>
      </c>
      <c r="B20" s="15" t="s">
        <v>145</v>
      </c>
      <c r="C20" s="178">
        <v>41.163586584531146</v>
      </c>
      <c r="D20" s="178">
        <v>34.781656399726216</v>
      </c>
      <c r="E20" s="178">
        <v>2.6064339493497606</v>
      </c>
      <c r="F20" s="15" t="s">
        <v>14</v>
      </c>
      <c r="G20" s="15" t="s">
        <v>4</v>
      </c>
      <c r="H20" s="15" t="s">
        <v>29</v>
      </c>
      <c r="I20" s="14" t="s">
        <v>2712</v>
      </c>
      <c r="J20" s="16" t="s">
        <v>43</v>
      </c>
      <c r="K20" s="14" t="s">
        <v>671</v>
      </c>
      <c r="L20" s="14" t="s">
        <v>672</v>
      </c>
      <c r="M20" s="14" t="s">
        <v>670</v>
      </c>
      <c r="N20" s="14" t="s">
        <v>20</v>
      </c>
      <c r="O20" s="15">
        <v>45</v>
      </c>
      <c r="P20" s="15" t="s">
        <v>2697</v>
      </c>
      <c r="Q20" s="13" t="s">
        <v>146</v>
      </c>
      <c r="R20" s="13" t="s">
        <v>147</v>
      </c>
      <c r="S20" s="13">
        <v>181</v>
      </c>
      <c r="T20" s="13" t="s">
        <v>634</v>
      </c>
      <c r="U20" s="23" t="s">
        <v>148</v>
      </c>
      <c r="V20" s="61" t="s">
        <v>25</v>
      </c>
      <c r="W20" s="134" t="s">
        <v>2704</v>
      </c>
      <c r="X20" s="134" t="s">
        <v>149</v>
      </c>
      <c r="Y20" s="134" t="s">
        <v>150</v>
      </c>
      <c r="Z20" s="134" t="s">
        <v>151</v>
      </c>
      <c r="AA20" s="46">
        <v>9456</v>
      </c>
      <c r="AB20" s="19" t="s">
        <v>832</v>
      </c>
      <c r="AC20" s="19" t="s">
        <v>832</v>
      </c>
      <c r="AD20" s="19" t="s">
        <v>832</v>
      </c>
      <c r="AE20" s="54" t="s">
        <v>832</v>
      </c>
      <c r="AF20" s="17" t="s">
        <v>151</v>
      </c>
      <c r="AG20" s="46">
        <v>9456</v>
      </c>
      <c r="AH20" s="144" t="s">
        <v>843</v>
      </c>
      <c r="AI20" s="147" t="s">
        <v>28</v>
      </c>
    </row>
    <row r="21" spans="1:35" ht="49" customHeight="1" x14ac:dyDescent="0.2">
      <c r="A21" s="14" t="s">
        <v>749</v>
      </c>
      <c r="B21" s="15" t="s">
        <v>152</v>
      </c>
      <c r="C21" s="178">
        <v>35.066392881587952</v>
      </c>
      <c r="D21" s="178">
        <v>37.138945927446954</v>
      </c>
      <c r="E21" s="178" t="s">
        <v>2847</v>
      </c>
      <c r="F21" s="15" t="s">
        <v>3</v>
      </c>
      <c r="G21" s="15" t="s">
        <v>29</v>
      </c>
      <c r="H21" s="15" t="s">
        <v>4</v>
      </c>
      <c r="I21" s="14" t="s">
        <v>2881</v>
      </c>
      <c r="J21" s="16" t="s">
        <v>153</v>
      </c>
      <c r="K21" s="24" t="s">
        <v>154</v>
      </c>
      <c r="L21" s="14" t="s">
        <v>155</v>
      </c>
      <c r="M21" s="14" t="s">
        <v>156</v>
      </c>
      <c r="N21" s="14" t="s">
        <v>33</v>
      </c>
      <c r="O21" s="15">
        <v>43</v>
      </c>
      <c r="P21" s="15" t="s">
        <v>2697</v>
      </c>
      <c r="Q21" s="132" t="s">
        <v>157</v>
      </c>
      <c r="R21" s="132" t="s">
        <v>158</v>
      </c>
      <c r="S21" s="13">
        <v>155</v>
      </c>
      <c r="T21" s="13" t="s">
        <v>635</v>
      </c>
      <c r="U21" s="23" t="s">
        <v>159</v>
      </c>
      <c r="V21" s="61" t="s">
        <v>693</v>
      </c>
      <c r="W21" s="134" t="s">
        <v>2704</v>
      </c>
      <c r="X21" s="29" t="s">
        <v>160</v>
      </c>
      <c r="Y21" s="134" t="s">
        <v>161</v>
      </c>
      <c r="Z21" s="29" t="s">
        <v>162</v>
      </c>
      <c r="AA21" s="46">
        <v>9508</v>
      </c>
      <c r="AB21" s="19" t="s">
        <v>832</v>
      </c>
      <c r="AC21" s="19" t="s">
        <v>832</v>
      </c>
      <c r="AD21" s="19" t="s">
        <v>832</v>
      </c>
      <c r="AE21" s="54" t="s">
        <v>832</v>
      </c>
      <c r="AF21" s="17" t="s">
        <v>162</v>
      </c>
      <c r="AG21" s="45">
        <v>9508</v>
      </c>
      <c r="AH21" s="1" t="s">
        <v>844</v>
      </c>
      <c r="AI21" s="148" t="s">
        <v>3</v>
      </c>
    </row>
    <row r="22" spans="1:35" ht="20" customHeight="1" x14ac:dyDescent="0.2">
      <c r="A22" s="14" t="s">
        <v>750</v>
      </c>
      <c r="B22" s="15" t="s">
        <v>51</v>
      </c>
      <c r="C22" s="178">
        <v>37.612594113620808</v>
      </c>
      <c r="D22" s="178">
        <v>32.698151950718689</v>
      </c>
      <c r="E22" s="178">
        <v>4.2381930184804926</v>
      </c>
      <c r="F22" s="15" t="s">
        <v>3</v>
      </c>
      <c r="G22" s="15" t="s">
        <v>4</v>
      </c>
      <c r="H22" s="15" t="s">
        <v>29</v>
      </c>
      <c r="I22" s="14" t="s">
        <v>2714</v>
      </c>
      <c r="J22" s="16" t="s">
        <v>52</v>
      </c>
      <c r="K22" s="14" t="s">
        <v>163</v>
      </c>
      <c r="L22" s="14" t="s">
        <v>164</v>
      </c>
      <c r="M22" s="14" t="s">
        <v>165</v>
      </c>
      <c r="N22" s="14" t="s">
        <v>20</v>
      </c>
      <c r="O22" s="15">
        <v>43</v>
      </c>
      <c r="P22" s="15" t="s">
        <v>2697</v>
      </c>
      <c r="Q22" s="13" t="s">
        <v>166</v>
      </c>
      <c r="R22" s="132" t="s">
        <v>636</v>
      </c>
      <c r="S22" s="13">
        <v>111</v>
      </c>
      <c r="T22" s="13" t="s">
        <v>637</v>
      </c>
      <c r="U22" s="23" t="s">
        <v>167</v>
      </c>
      <c r="V22" s="61" t="s">
        <v>25</v>
      </c>
      <c r="W22" s="134" t="s">
        <v>2704</v>
      </c>
      <c r="X22" s="134" t="s">
        <v>832</v>
      </c>
      <c r="Y22" s="134" t="s">
        <v>832</v>
      </c>
      <c r="Z22" s="134" t="s">
        <v>832</v>
      </c>
      <c r="AA22" s="45" t="s">
        <v>832</v>
      </c>
      <c r="AB22" s="18" t="s">
        <v>638</v>
      </c>
      <c r="AC22" s="18" t="s">
        <v>639</v>
      </c>
      <c r="AD22" s="17" t="s">
        <v>168</v>
      </c>
      <c r="AE22" s="54">
        <v>13935</v>
      </c>
      <c r="AF22" s="17" t="s">
        <v>168</v>
      </c>
      <c r="AG22" s="45">
        <v>13935</v>
      </c>
      <c r="AH22" s="1" t="s">
        <v>42</v>
      </c>
      <c r="AI22" s="147" t="s">
        <v>662</v>
      </c>
    </row>
    <row r="23" spans="1:35" ht="32" x14ac:dyDescent="0.2">
      <c r="A23" s="14" t="s">
        <v>751</v>
      </c>
      <c r="B23" s="13" t="s">
        <v>15</v>
      </c>
      <c r="C23" s="178">
        <v>34.340862422997944</v>
      </c>
      <c r="D23" s="178">
        <v>33.13620807665982</v>
      </c>
      <c r="E23" s="178">
        <v>1.8206707734428473</v>
      </c>
      <c r="F23" s="15" t="s">
        <v>3</v>
      </c>
      <c r="G23" s="15" t="s">
        <v>4</v>
      </c>
      <c r="H23" s="15" t="s">
        <v>29</v>
      </c>
      <c r="I23" s="14" t="s">
        <v>2712</v>
      </c>
      <c r="J23" s="16" t="s">
        <v>169</v>
      </c>
      <c r="K23" s="14" t="s">
        <v>170</v>
      </c>
      <c r="L23" s="14" t="s">
        <v>171</v>
      </c>
      <c r="M23" s="14" t="s">
        <v>172</v>
      </c>
      <c r="N23" s="14" t="s">
        <v>56</v>
      </c>
      <c r="O23" s="13">
        <v>45</v>
      </c>
      <c r="P23" s="15" t="s">
        <v>2697</v>
      </c>
      <c r="Q23" s="132" t="s">
        <v>173</v>
      </c>
      <c r="R23" s="132" t="s">
        <v>174</v>
      </c>
      <c r="S23" s="13">
        <v>182</v>
      </c>
      <c r="T23" s="13" t="s">
        <v>640</v>
      </c>
      <c r="U23" s="23" t="s">
        <v>175</v>
      </c>
      <c r="V23" s="61" t="s">
        <v>25</v>
      </c>
      <c r="W23" s="134" t="s">
        <v>2704</v>
      </c>
      <c r="X23" s="134" t="s">
        <v>176</v>
      </c>
      <c r="Y23" s="134" t="s">
        <v>177</v>
      </c>
      <c r="Z23" s="20" t="s">
        <v>178</v>
      </c>
      <c r="AA23" s="46">
        <v>12566</v>
      </c>
      <c r="AB23" s="17" t="s">
        <v>173</v>
      </c>
      <c r="AC23" s="17" t="s">
        <v>179</v>
      </c>
      <c r="AD23" s="17" t="s">
        <v>180</v>
      </c>
      <c r="AE23" s="54">
        <v>8189</v>
      </c>
      <c r="AF23" s="17" t="s">
        <v>181</v>
      </c>
      <c r="AG23" s="46">
        <v>20444</v>
      </c>
      <c r="AH23" s="144" t="s">
        <v>843</v>
      </c>
      <c r="AI23" s="148" t="s">
        <v>28</v>
      </c>
    </row>
    <row r="24" spans="1:35" ht="32" x14ac:dyDescent="0.2">
      <c r="A24" s="14" t="s">
        <v>752</v>
      </c>
      <c r="B24" s="15" t="s">
        <v>182</v>
      </c>
      <c r="C24" s="178">
        <v>57.429158110882959</v>
      </c>
      <c r="D24" s="178">
        <v>35.26899383983573</v>
      </c>
      <c r="E24" s="178">
        <v>6.3326488706365502</v>
      </c>
      <c r="F24" s="15" t="s">
        <v>14</v>
      </c>
      <c r="G24" s="15" t="s">
        <v>4</v>
      </c>
      <c r="H24" s="15" t="s">
        <v>29</v>
      </c>
      <c r="I24" s="14" t="s">
        <v>2710</v>
      </c>
      <c r="J24" s="16" t="s">
        <v>183</v>
      </c>
      <c r="K24" s="14" t="s">
        <v>184</v>
      </c>
      <c r="L24" s="14" t="s">
        <v>185</v>
      </c>
      <c r="M24" s="14" t="s">
        <v>186</v>
      </c>
      <c r="N24" s="14" t="s">
        <v>20</v>
      </c>
      <c r="O24" s="15">
        <v>42</v>
      </c>
      <c r="P24" s="15" t="s">
        <v>2697</v>
      </c>
      <c r="Q24" s="13" t="s">
        <v>187</v>
      </c>
      <c r="R24" s="13" t="s">
        <v>641</v>
      </c>
      <c r="S24" s="13">
        <v>129</v>
      </c>
      <c r="T24" s="13" t="s">
        <v>642</v>
      </c>
      <c r="U24" s="23" t="s">
        <v>188</v>
      </c>
      <c r="V24" s="61" t="s">
        <v>25</v>
      </c>
      <c r="W24" s="134" t="s">
        <v>2704</v>
      </c>
      <c r="X24" s="29" t="s">
        <v>189</v>
      </c>
      <c r="Y24" s="29" t="s">
        <v>190</v>
      </c>
      <c r="Z24" s="134" t="s">
        <v>191</v>
      </c>
      <c r="AA24" s="46">
        <v>12426</v>
      </c>
      <c r="AB24" s="18" t="s">
        <v>192</v>
      </c>
      <c r="AC24" s="18" t="s">
        <v>193</v>
      </c>
      <c r="AD24" s="17" t="s">
        <v>194</v>
      </c>
      <c r="AE24" s="54">
        <v>12292</v>
      </c>
      <c r="AF24" s="17" t="s">
        <v>195</v>
      </c>
      <c r="AG24" s="45">
        <v>24334</v>
      </c>
      <c r="AH24" s="144" t="s">
        <v>843</v>
      </c>
      <c r="AI24" s="148" t="s">
        <v>28</v>
      </c>
    </row>
    <row r="25" spans="1:35" ht="20" customHeight="1" x14ac:dyDescent="0.2">
      <c r="A25" s="14" t="s">
        <v>784</v>
      </c>
      <c r="B25" s="13" t="s">
        <v>721</v>
      </c>
      <c r="C25" s="178">
        <v>50.275154004106774</v>
      </c>
      <c r="D25" s="178">
        <v>33.399041752224505</v>
      </c>
      <c r="E25" s="178">
        <v>4.514715947980835</v>
      </c>
      <c r="F25" s="15" t="s">
        <v>3</v>
      </c>
      <c r="G25" s="15" t="s">
        <v>4</v>
      </c>
      <c r="H25" s="15" t="s">
        <v>29</v>
      </c>
      <c r="I25" s="14" t="s">
        <v>2715</v>
      </c>
      <c r="J25" s="16" t="s">
        <v>196</v>
      </c>
      <c r="K25" s="14" t="s">
        <v>681</v>
      </c>
      <c r="L25" s="14" t="s">
        <v>682</v>
      </c>
      <c r="M25" s="14" t="s">
        <v>197</v>
      </c>
      <c r="N25" s="17" t="s">
        <v>20</v>
      </c>
      <c r="O25" s="15">
        <v>38</v>
      </c>
      <c r="P25" s="15" t="s">
        <v>2697</v>
      </c>
      <c r="Q25" s="13" t="s">
        <v>198</v>
      </c>
      <c r="R25" s="13" t="s">
        <v>199</v>
      </c>
      <c r="S25" s="13">
        <v>119</v>
      </c>
      <c r="T25" s="13" t="s">
        <v>643</v>
      </c>
      <c r="U25" s="23" t="s">
        <v>200</v>
      </c>
      <c r="V25" s="61" t="s">
        <v>25</v>
      </c>
      <c r="W25" s="132" t="s">
        <v>2697</v>
      </c>
      <c r="X25" s="134" t="s">
        <v>832</v>
      </c>
      <c r="Y25" s="134" t="s">
        <v>832</v>
      </c>
      <c r="Z25" s="134" t="s">
        <v>832</v>
      </c>
      <c r="AA25" s="45" t="s">
        <v>832</v>
      </c>
      <c r="AB25" s="17" t="s">
        <v>832</v>
      </c>
      <c r="AC25" s="17" t="s">
        <v>832</v>
      </c>
      <c r="AD25" s="17" t="s">
        <v>832</v>
      </c>
      <c r="AE25" s="55" t="s">
        <v>832</v>
      </c>
      <c r="AF25" s="17" t="s">
        <v>832</v>
      </c>
      <c r="AG25" s="45" t="s">
        <v>832</v>
      </c>
      <c r="AH25" s="144" t="s">
        <v>843</v>
      </c>
      <c r="AI25" s="148" t="s">
        <v>201</v>
      </c>
    </row>
    <row r="26" spans="1:35" s="22" customFormat="1" ht="32" x14ac:dyDescent="0.2">
      <c r="A26" s="14" t="s">
        <v>785</v>
      </c>
      <c r="B26" s="15" t="s">
        <v>202</v>
      </c>
      <c r="C26" s="178">
        <v>44.57494866529774</v>
      </c>
      <c r="D26" s="178">
        <v>40.106776180698155</v>
      </c>
      <c r="E26" s="178">
        <v>1.6427104722792607</v>
      </c>
      <c r="F26" s="15" t="s">
        <v>3</v>
      </c>
      <c r="G26" s="15" t="s">
        <v>4</v>
      </c>
      <c r="H26" s="15" t="s">
        <v>29</v>
      </c>
      <c r="I26" s="14" t="s">
        <v>2712</v>
      </c>
      <c r="J26" s="16" t="s">
        <v>203</v>
      </c>
      <c r="K26" s="14" t="s">
        <v>204</v>
      </c>
      <c r="L26" s="14" t="s">
        <v>205</v>
      </c>
      <c r="M26" s="17" t="s">
        <v>206</v>
      </c>
      <c r="N26" s="14" t="s">
        <v>20</v>
      </c>
      <c r="O26" s="15">
        <v>55</v>
      </c>
      <c r="P26" s="15" t="s">
        <v>2697</v>
      </c>
      <c r="Q26" s="13" t="s">
        <v>713</v>
      </c>
      <c r="R26" s="132" t="s">
        <v>2863</v>
      </c>
      <c r="S26" s="13">
        <v>147</v>
      </c>
      <c r="T26" s="13" t="s">
        <v>644</v>
      </c>
      <c r="U26" s="23" t="s">
        <v>207</v>
      </c>
      <c r="V26" s="61" t="s">
        <v>25</v>
      </c>
      <c r="W26" s="134" t="s">
        <v>2704</v>
      </c>
      <c r="X26" s="29" t="s">
        <v>645</v>
      </c>
      <c r="Y26" s="134" t="s">
        <v>646</v>
      </c>
      <c r="Z26" s="134" t="s">
        <v>208</v>
      </c>
      <c r="AA26" s="46">
        <v>11148</v>
      </c>
      <c r="AB26" s="18" t="s">
        <v>647</v>
      </c>
      <c r="AC26" s="18" t="s">
        <v>648</v>
      </c>
      <c r="AD26" s="17" t="s">
        <v>209</v>
      </c>
      <c r="AE26" s="56">
        <v>10477</v>
      </c>
      <c r="AF26" s="17" t="s">
        <v>210</v>
      </c>
      <c r="AG26" s="42" t="s">
        <v>700</v>
      </c>
      <c r="AH26" s="1" t="s">
        <v>42</v>
      </c>
      <c r="AI26" s="148" t="s">
        <v>662</v>
      </c>
    </row>
    <row r="27" spans="1:35" ht="32" x14ac:dyDescent="0.2">
      <c r="A27" s="14" t="s">
        <v>786</v>
      </c>
      <c r="B27" s="15" t="s">
        <v>211</v>
      </c>
      <c r="C27" s="178">
        <v>57.995893223819301</v>
      </c>
      <c r="D27" s="178">
        <v>42.984257357973988</v>
      </c>
      <c r="E27" s="178">
        <v>7.5537303216974676</v>
      </c>
      <c r="F27" s="15" t="s">
        <v>3</v>
      </c>
      <c r="G27" s="15" t="s">
        <v>4</v>
      </c>
      <c r="H27" s="15" t="s">
        <v>29</v>
      </c>
      <c r="I27" s="14" t="s">
        <v>2710</v>
      </c>
      <c r="J27" s="16" t="s">
        <v>212</v>
      </c>
      <c r="K27" s="14" t="s">
        <v>213</v>
      </c>
      <c r="L27" s="14" t="s">
        <v>214</v>
      </c>
      <c r="M27" s="14" t="s">
        <v>215</v>
      </c>
      <c r="N27" s="14" t="s">
        <v>56</v>
      </c>
      <c r="O27" s="15">
        <v>49</v>
      </c>
      <c r="P27" s="15" t="s">
        <v>2697</v>
      </c>
      <c r="Q27" s="13" t="s">
        <v>649</v>
      </c>
      <c r="R27" s="13" t="s">
        <v>650</v>
      </c>
      <c r="S27" s="13">
        <v>119</v>
      </c>
      <c r="T27" s="13" t="s">
        <v>651</v>
      </c>
      <c r="U27" s="23" t="s">
        <v>216</v>
      </c>
      <c r="V27" s="61" t="s">
        <v>25</v>
      </c>
      <c r="W27" s="134" t="s">
        <v>2704</v>
      </c>
      <c r="X27" s="134" t="s">
        <v>832</v>
      </c>
      <c r="Y27" s="134" t="s">
        <v>832</v>
      </c>
      <c r="Z27" s="134" t="s">
        <v>832</v>
      </c>
      <c r="AA27" s="45" t="s">
        <v>832</v>
      </c>
      <c r="AB27" s="17" t="s">
        <v>703</v>
      </c>
      <c r="AC27" s="17" t="s">
        <v>702</v>
      </c>
      <c r="AD27" s="32" t="s">
        <v>217</v>
      </c>
      <c r="AE27" s="54">
        <v>2397</v>
      </c>
      <c r="AF27" s="32" t="s">
        <v>217</v>
      </c>
      <c r="AG27" s="46">
        <v>2397</v>
      </c>
      <c r="AH27" s="144" t="s">
        <v>843</v>
      </c>
      <c r="AI27" s="148" t="s">
        <v>201</v>
      </c>
    </row>
    <row r="28" spans="1:35" ht="35" customHeight="1" x14ac:dyDescent="0.2">
      <c r="A28" s="14" t="s">
        <v>787</v>
      </c>
      <c r="B28" s="13" t="s">
        <v>218</v>
      </c>
      <c r="C28" s="178">
        <v>40.421629021218344</v>
      </c>
      <c r="D28" s="178">
        <v>35.104722792607802</v>
      </c>
      <c r="E28" s="178">
        <v>4.1889117043121153</v>
      </c>
      <c r="F28" s="15" t="s">
        <v>14</v>
      </c>
      <c r="G28" s="15" t="s">
        <v>4</v>
      </c>
      <c r="H28" s="15" t="s">
        <v>29</v>
      </c>
      <c r="I28" s="14" t="s">
        <v>2717</v>
      </c>
      <c r="J28" s="16" t="s">
        <v>219</v>
      </c>
      <c r="K28" s="14" t="s">
        <v>220</v>
      </c>
      <c r="L28" s="14" t="s">
        <v>221</v>
      </c>
      <c r="M28" s="14" t="s">
        <v>222</v>
      </c>
      <c r="N28" s="134" t="s">
        <v>20</v>
      </c>
      <c r="O28" s="15">
        <v>42</v>
      </c>
      <c r="P28" s="15" t="s">
        <v>2697</v>
      </c>
      <c r="Q28" s="13" t="s">
        <v>223</v>
      </c>
      <c r="R28" s="13" t="s">
        <v>224</v>
      </c>
      <c r="S28" s="13">
        <v>155</v>
      </c>
      <c r="T28" s="13" t="s">
        <v>827</v>
      </c>
      <c r="U28" s="23" t="s">
        <v>225</v>
      </c>
      <c r="V28" s="61" t="s">
        <v>25</v>
      </c>
      <c r="W28" s="134" t="s">
        <v>2704</v>
      </c>
      <c r="X28" s="134" t="s">
        <v>226</v>
      </c>
      <c r="Y28" s="134" t="s">
        <v>227</v>
      </c>
      <c r="Z28" s="134" t="s">
        <v>228</v>
      </c>
      <c r="AA28" s="46">
        <v>13591</v>
      </c>
      <c r="AB28" s="17" t="s">
        <v>223</v>
      </c>
      <c r="AC28" s="17" t="s">
        <v>229</v>
      </c>
      <c r="AD28" s="17" t="s">
        <v>230</v>
      </c>
      <c r="AE28" s="54">
        <v>6043</v>
      </c>
      <c r="AF28" s="17" t="s">
        <v>231</v>
      </c>
      <c r="AG28" s="46">
        <v>19385</v>
      </c>
      <c r="AH28" s="1" t="s">
        <v>844</v>
      </c>
      <c r="AI28" s="148" t="s">
        <v>132</v>
      </c>
    </row>
    <row r="29" spans="1:35" ht="21" customHeight="1" x14ac:dyDescent="0.2">
      <c r="A29" s="14" t="s">
        <v>788</v>
      </c>
      <c r="B29" s="15" t="s">
        <v>2703</v>
      </c>
      <c r="C29" s="178">
        <v>31.255304585900067</v>
      </c>
      <c r="D29" s="178">
        <v>29.141683778234086</v>
      </c>
      <c r="E29" s="178">
        <v>0.77754962354551682</v>
      </c>
      <c r="F29" s="15" t="s">
        <v>14</v>
      </c>
      <c r="G29" s="15" t="s">
        <v>4</v>
      </c>
      <c r="H29" s="15" t="s">
        <v>29</v>
      </c>
      <c r="I29" s="14" t="s">
        <v>2714</v>
      </c>
      <c r="J29" s="16" t="s">
        <v>232</v>
      </c>
      <c r="K29" s="14" t="s">
        <v>233</v>
      </c>
      <c r="L29" s="14" t="s">
        <v>234</v>
      </c>
      <c r="M29" s="14" t="s">
        <v>235</v>
      </c>
      <c r="N29" s="14" t="s">
        <v>236</v>
      </c>
      <c r="O29" s="15">
        <v>50</v>
      </c>
      <c r="P29" s="15" t="s">
        <v>2697</v>
      </c>
      <c r="Q29" s="13" t="s">
        <v>237</v>
      </c>
      <c r="R29" s="13" t="s">
        <v>238</v>
      </c>
      <c r="S29" s="13">
        <v>140</v>
      </c>
      <c r="T29" s="13" t="s">
        <v>239</v>
      </c>
      <c r="U29" s="23" t="s">
        <v>240</v>
      </c>
      <c r="V29" s="61" t="s">
        <v>25</v>
      </c>
      <c r="W29" s="17" t="s">
        <v>241</v>
      </c>
      <c r="X29" s="134" t="s">
        <v>832</v>
      </c>
      <c r="Y29" s="134" t="s">
        <v>832</v>
      </c>
      <c r="Z29" s="134" t="s">
        <v>832</v>
      </c>
      <c r="AA29" s="45" t="s">
        <v>832</v>
      </c>
      <c r="AB29" s="17" t="s">
        <v>832</v>
      </c>
      <c r="AC29" s="17" t="s">
        <v>832</v>
      </c>
      <c r="AD29" s="17" t="s">
        <v>832</v>
      </c>
      <c r="AE29" s="55" t="s">
        <v>832</v>
      </c>
      <c r="AF29" s="17" t="s">
        <v>832</v>
      </c>
      <c r="AG29" s="45" t="s">
        <v>832</v>
      </c>
      <c r="AH29" s="1" t="s">
        <v>844</v>
      </c>
      <c r="AI29" s="148" t="s">
        <v>242</v>
      </c>
    </row>
    <row r="30" spans="1:35" ht="21" customHeight="1" x14ac:dyDescent="0.2">
      <c r="A30" s="14" t="s">
        <v>789</v>
      </c>
      <c r="B30" s="133" t="s">
        <v>113</v>
      </c>
      <c r="C30" s="178">
        <v>36.019164955509922</v>
      </c>
      <c r="D30" s="178">
        <v>33.242984257357975</v>
      </c>
      <c r="E30" s="178">
        <v>2.64476386036961</v>
      </c>
      <c r="F30" s="15" t="s">
        <v>3</v>
      </c>
      <c r="G30" s="15" t="s">
        <v>4</v>
      </c>
      <c r="H30" s="15" t="s">
        <v>29</v>
      </c>
      <c r="I30" s="14" t="s">
        <v>2714</v>
      </c>
      <c r="J30" s="16" t="s">
        <v>114</v>
      </c>
      <c r="K30" s="14" t="s">
        <v>667</v>
      </c>
      <c r="L30" s="14" t="s">
        <v>243</v>
      </c>
      <c r="M30" s="14" t="s">
        <v>705</v>
      </c>
      <c r="N30" s="14" t="s">
        <v>56</v>
      </c>
      <c r="O30" s="15">
        <v>54</v>
      </c>
      <c r="P30" s="15" t="s">
        <v>2697</v>
      </c>
      <c r="Q30" s="13" t="s">
        <v>244</v>
      </c>
      <c r="R30" s="13" t="s">
        <v>245</v>
      </c>
      <c r="S30" s="13">
        <v>128</v>
      </c>
      <c r="T30" s="13" t="s">
        <v>826</v>
      </c>
      <c r="U30" s="23" t="s">
        <v>246</v>
      </c>
      <c r="V30" s="62" t="s">
        <v>694</v>
      </c>
      <c r="W30" s="134" t="s">
        <v>2704</v>
      </c>
      <c r="X30" s="134" t="s">
        <v>247</v>
      </c>
      <c r="Y30" s="134" t="s">
        <v>245</v>
      </c>
      <c r="Z30" s="134" t="s">
        <v>248</v>
      </c>
      <c r="AA30" s="46">
        <v>10702</v>
      </c>
      <c r="AB30" s="17" t="s">
        <v>244</v>
      </c>
      <c r="AC30" s="17" t="s">
        <v>652</v>
      </c>
      <c r="AD30" s="17" t="s">
        <v>249</v>
      </c>
      <c r="AE30" s="54">
        <v>14166</v>
      </c>
      <c r="AF30" s="17" t="s">
        <v>250</v>
      </c>
      <c r="AG30" s="42">
        <v>24740</v>
      </c>
      <c r="AH30" s="144" t="s">
        <v>843</v>
      </c>
      <c r="AI30" s="148" t="s">
        <v>251</v>
      </c>
    </row>
    <row r="31" spans="1:35" ht="35" customHeight="1" x14ac:dyDescent="0.2">
      <c r="A31" s="14" t="s">
        <v>790</v>
      </c>
      <c r="B31" s="13" t="s">
        <v>252</v>
      </c>
      <c r="C31" s="178">
        <v>26.866529774127311</v>
      </c>
      <c r="D31" s="178">
        <v>27.493497604380561</v>
      </c>
      <c r="E31" s="178">
        <v>1.6454483230663928</v>
      </c>
      <c r="F31" s="15" t="s">
        <v>3</v>
      </c>
      <c r="G31" s="15" t="s">
        <v>4</v>
      </c>
      <c r="H31" s="15" t="s">
        <v>29</v>
      </c>
      <c r="I31" s="14" t="s">
        <v>2713</v>
      </c>
      <c r="J31" s="16" t="s">
        <v>253</v>
      </c>
      <c r="K31" s="14" t="s">
        <v>254</v>
      </c>
      <c r="L31" s="14" t="s">
        <v>255</v>
      </c>
      <c r="M31" s="14" t="s">
        <v>256</v>
      </c>
      <c r="N31" s="14" t="s">
        <v>20</v>
      </c>
      <c r="O31" s="15">
        <v>54</v>
      </c>
      <c r="P31" s="15" t="s">
        <v>2697</v>
      </c>
      <c r="Q31" s="13" t="s">
        <v>257</v>
      </c>
      <c r="R31" s="13" t="s">
        <v>258</v>
      </c>
      <c r="S31" s="13">
        <v>228</v>
      </c>
      <c r="T31" s="13" t="s">
        <v>825</v>
      </c>
      <c r="U31" s="23" t="s">
        <v>259</v>
      </c>
      <c r="V31" s="61" t="s">
        <v>25</v>
      </c>
      <c r="W31" s="134" t="s">
        <v>2704</v>
      </c>
      <c r="X31" s="134" t="s">
        <v>260</v>
      </c>
      <c r="Y31" s="134" t="s">
        <v>258</v>
      </c>
      <c r="Z31" s="134" t="s">
        <v>261</v>
      </c>
      <c r="AA31" s="46">
        <v>12135</v>
      </c>
      <c r="AB31" s="17" t="s">
        <v>257</v>
      </c>
      <c r="AC31" s="17" t="s">
        <v>262</v>
      </c>
      <c r="AD31" s="17" t="s">
        <v>263</v>
      </c>
      <c r="AE31" s="54">
        <v>10801</v>
      </c>
      <c r="AF31" s="17" t="s">
        <v>264</v>
      </c>
      <c r="AG31" s="46">
        <v>22708</v>
      </c>
      <c r="AH31" s="1" t="s">
        <v>42</v>
      </c>
      <c r="AI31" s="148" t="s">
        <v>662</v>
      </c>
    </row>
    <row r="32" spans="1:35" ht="35" customHeight="1" x14ac:dyDescent="0.2">
      <c r="A32" s="14" t="s">
        <v>791</v>
      </c>
      <c r="B32" s="15" t="s">
        <v>266</v>
      </c>
      <c r="C32" s="178">
        <v>35.638603696098563</v>
      </c>
      <c r="D32" s="178">
        <v>35.485284052019168</v>
      </c>
      <c r="E32" s="178">
        <v>0.75017111567419581</v>
      </c>
      <c r="F32" s="15" t="s">
        <v>265</v>
      </c>
      <c r="G32" s="15" t="s">
        <v>4</v>
      </c>
      <c r="H32" s="15" t="s">
        <v>29</v>
      </c>
      <c r="I32" s="14" t="s">
        <v>2709</v>
      </c>
      <c r="J32" s="16" t="s">
        <v>267</v>
      </c>
      <c r="K32" s="14" t="s">
        <v>268</v>
      </c>
      <c r="L32" s="14" t="s">
        <v>269</v>
      </c>
      <c r="M32" s="14" t="s">
        <v>270</v>
      </c>
      <c r="N32" s="14" t="s">
        <v>56</v>
      </c>
      <c r="O32" s="15">
        <v>47</v>
      </c>
      <c r="P32" s="15" t="s">
        <v>2697</v>
      </c>
      <c r="Q32" s="13" t="s">
        <v>271</v>
      </c>
      <c r="R32" s="13" t="s">
        <v>272</v>
      </c>
      <c r="S32" s="13">
        <v>164</v>
      </c>
      <c r="T32" s="13" t="s">
        <v>824</v>
      </c>
      <c r="U32" s="23" t="s">
        <v>273</v>
      </c>
      <c r="V32" s="61" t="s">
        <v>25</v>
      </c>
      <c r="W32" s="134" t="s">
        <v>2704</v>
      </c>
      <c r="X32" s="134" t="s">
        <v>274</v>
      </c>
      <c r="Y32" s="134" t="s">
        <v>275</v>
      </c>
      <c r="Z32" s="134" t="s">
        <v>276</v>
      </c>
      <c r="AA32" s="46">
        <v>12477</v>
      </c>
      <c r="AB32" s="17" t="s">
        <v>277</v>
      </c>
      <c r="AC32" s="17" t="s">
        <v>278</v>
      </c>
      <c r="AD32" s="17" t="s">
        <v>279</v>
      </c>
      <c r="AE32" s="54">
        <v>11872</v>
      </c>
      <c r="AF32" s="17" t="s">
        <v>280</v>
      </c>
      <c r="AG32" s="46">
        <v>24185</v>
      </c>
      <c r="AH32" s="144" t="s">
        <v>843</v>
      </c>
      <c r="AI32" s="149" t="s">
        <v>201</v>
      </c>
    </row>
    <row r="33" spans="1:35" ht="20" customHeight="1" x14ac:dyDescent="0.2">
      <c r="A33" s="14" t="s">
        <v>792</v>
      </c>
      <c r="B33" s="15" t="s">
        <v>281</v>
      </c>
      <c r="C33" s="178">
        <v>44.607802874743328</v>
      </c>
      <c r="D33" s="178">
        <v>37.916495550992472</v>
      </c>
      <c r="E33" s="178">
        <v>3.6906228610540723</v>
      </c>
      <c r="F33" s="15" t="s">
        <v>3</v>
      </c>
      <c r="G33" s="15" t="s">
        <v>4</v>
      </c>
      <c r="H33" s="15" t="s">
        <v>29</v>
      </c>
      <c r="I33" s="14" t="s">
        <v>2701</v>
      </c>
      <c r="J33" s="16" t="s">
        <v>282</v>
      </c>
      <c r="K33" s="14" t="s">
        <v>797</v>
      </c>
      <c r="L33" s="14" t="s">
        <v>283</v>
      </c>
      <c r="M33" s="14" t="s">
        <v>284</v>
      </c>
      <c r="N33" s="14" t="s">
        <v>20</v>
      </c>
      <c r="O33" s="15">
        <v>57</v>
      </c>
      <c r="P33" s="15" t="s">
        <v>2697</v>
      </c>
      <c r="Q33" s="13" t="s">
        <v>285</v>
      </c>
      <c r="R33" s="13" t="s">
        <v>286</v>
      </c>
      <c r="S33" s="13">
        <v>150</v>
      </c>
      <c r="T33" s="13" t="s">
        <v>823</v>
      </c>
      <c r="U33" s="23" t="s">
        <v>287</v>
      </c>
      <c r="V33" s="61" t="s">
        <v>25</v>
      </c>
      <c r="W33" s="134" t="s">
        <v>2704</v>
      </c>
      <c r="X33" s="134" t="s">
        <v>653</v>
      </c>
      <c r="Y33" s="134" t="s">
        <v>286</v>
      </c>
      <c r="Z33" s="134" t="s">
        <v>288</v>
      </c>
      <c r="AA33" s="46">
        <v>7068</v>
      </c>
      <c r="AB33" s="17" t="s">
        <v>832</v>
      </c>
      <c r="AC33" s="17" t="s">
        <v>832</v>
      </c>
      <c r="AD33" s="17" t="s">
        <v>832</v>
      </c>
      <c r="AE33" s="55" t="s">
        <v>832</v>
      </c>
      <c r="AF33" s="17" t="s">
        <v>288</v>
      </c>
      <c r="AG33" s="46">
        <v>7068</v>
      </c>
      <c r="AH33" s="144" t="s">
        <v>843</v>
      </c>
      <c r="AI33" s="148" t="s">
        <v>28</v>
      </c>
    </row>
    <row r="34" spans="1:35" ht="20" customHeight="1" x14ac:dyDescent="0.2">
      <c r="A34" s="14" t="s">
        <v>793</v>
      </c>
      <c r="B34" s="15" t="s">
        <v>289</v>
      </c>
      <c r="C34" s="178">
        <v>36.167008898015055</v>
      </c>
      <c r="D34" s="178">
        <v>37.672826830937716</v>
      </c>
      <c r="E34" s="178">
        <v>1.1444216290212184</v>
      </c>
      <c r="F34" s="15" t="s">
        <v>265</v>
      </c>
      <c r="G34" s="15" t="s">
        <v>4</v>
      </c>
      <c r="H34" s="15" t="s">
        <v>29</v>
      </c>
      <c r="I34" s="14" t="s">
        <v>2715</v>
      </c>
      <c r="J34" s="16" t="s">
        <v>290</v>
      </c>
      <c r="K34" s="14" t="s">
        <v>291</v>
      </c>
      <c r="L34" s="14" t="s">
        <v>292</v>
      </c>
      <c r="M34" s="14" t="s">
        <v>293</v>
      </c>
      <c r="N34" s="14" t="s">
        <v>20</v>
      </c>
      <c r="O34" s="15">
        <v>53</v>
      </c>
      <c r="P34" s="15" t="s">
        <v>2697</v>
      </c>
      <c r="Q34" s="13" t="s">
        <v>294</v>
      </c>
      <c r="R34" s="132" t="s">
        <v>295</v>
      </c>
      <c r="S34" s="13">
        <v>127</v>
      </c>
      <c r="T34" s="13" t="s">
        <v>822</v>
      </c>
      <c r="U34" s="23" t="s">
        <v>296</v>
      </c>
      <c r="V34" s="61" t="s">
        <v>25</v>
      </c>
      <c r="W34" s="134" t="s">
        <v>2704</v>
      </c>
      <c r="X34" s="134" t="s">
        <v>297</v>
      </c>
      <c r="Y34" s="134" t="s">
        <v>295</v>
      </c>
      <c r="Z34" s="29" t="s">
        <v>298</v>
      </c>
      <c r="AA34" s="46">
        <v>13108</v>
      </c>
      <c r="AB34" s="17" t="s">
        <v>294</v>
      </c>
      <c r="AC34" s="17" t="s">
        <v>299</v>
      </c>
      <c r="AD34" s="18" t="s">
        <v>300</v>
      </c>
      <c r="AE34" s="54">
        <v>13497</v>
      </c>
      <c r="AF34" s="17" t="s">
        <v>301</v>
      </c>
      <c r="AG34" s="46">
        <v>26478</v>
      </c>
      <c r="AH34" s="144" t="s">
        <v>843</v>
      </c>
      <c r="AI34" s="148" t="s">
        <v>28</v>
      </c>
    </row>
    <row r="35" spans="1:35" ht="20" customHeight="1" x14ac:dyDescent="0.2">
      <c r="A35" s="14" t="s">
        <v>774</v>
      </c>
      <c r="B35" s="133" t="s">
        <v>716</v>
      </c>
      <c r="C35" s="178">
        <v>32.325804243668721</v>
      </c>
      <c r="D35" s="178">
        <v>36.049281314168375</v>
      </c>
      <c r="E35" s="178">
        <v>2.2559890485968515</v>
      </c>
      <c r="F35" s="15" t="s">
        <v>3</v>
      </c>
      <c r="G35" s="15" t="s">
        <v>4</v>
      </c>
      <c r="H35" s="15" t="s">
        <v>29</v>
      </c>
      <c r="I35" s="14" t="s">
        <v>2714</v>
      </c>
      <c r="J35" s="16" t="s">
        <v>302</v>
      </c>
      <c r="K35" s="14" t="s">
        <v>796</v>
      </c>
      <c r="L35" s="14" t="s">
        <v>303</v>
      </c>
      <c r="M35" s="14" t="s">
        <v>304</v>
      </c>
      <c r="N35" s="14" t="s">
        <v>20</v>
      </c>
      <c r="O35" s="15">
        <v>46</v>
      </c>
      <c r="P35" s="15" t="s">
        <v>2697</v>
      </c>
      <c r="Q35" s="13" t="s">
        <v>305</v>
      </c>
      <c r="R35" s="132" t="s">
        <v>306</v>
      </c>
      <c r="S35" s="13">
        <v>105</v>
      </c>
      <c r="T35" s="13" t="s">
        <v>821</v>
      </c>
      <c r="U35" s="23" t="s">
        <v>307</v>
      </c>
      <c r="V35" s="61" t="s">
        <v>695</v>
      </c>
      <c r="W35" s="17" t="s">
        <v>241</v>
      </c>
      <c r="X35" s="134" t="s">
        <v>832</v>
      </c>
      <c r="Y35" s="134" t="s">
        <v>832</v>
      </c>
      <c r="Z35" s="134" t="s">
        <v>832</v>
      </c>
      <c r="AA35" s="45" t="s">
        <v>832</v>
      </c>
      <c r="AB35" s="17" t="s">
        <v>832</v>
      </c>
      <c r="AC35" s="17" t="s">
        <v>832</v>
      </c>
      <c r="AD35" s="17" t="s">
        <v>832</v>
      </c>
      <c r="AE35" s="55" t="s">
        <v>832</v>
      </c>
      <c r="AF35" s="17" t="s">
        <v>832</v>
      </c>
      <c r="AG35" s="45" t="s">
        <v>832</v>
      </c>
      <c r="AH35" s="1" t="s">
        <v>665</v>
      </c>
      <c r="AI35" s="148" t="s">
        <v>308</v>
      </c>
    </row>
    <row r="36" spans="1:35" ht="34" customHeight="1" x14ac:dyDescent="0.2">
      <c r="A36" s="14" t="s">
        <v>775</v>
      </c>
      <c r="B36" s="133" t="s">
        <v>717</v>
      </c>
      <c r="C36" s="178">
        <v>40.024640657084191</v>
      </c>
      <c r="D36" s="178">
        <v>38.53798767967146</v>
      </c>
      <c r="E36" s="178">
        <v>2.020533880903491</v>
      </c>
      <c r="F36" s="15" t="s">
        <v>3</v>
      </c>
      <c r="G36" s="15" t="s">
        <v>4</v>
      </c>
      <c r="H36" s="15" t="s">
        <v>29</v>
      </c>
      <c r="I36" s="14" t="s">
        <v>2709</v>
      </c>
      <c r="J36" s="16" t="s">
        <v>309</v>
      </c>
      <c r="K36" s="14" t="s">
        <v>798</v>
      </c>
      <c r="L36" s="14" t="s">
        <v>310</v>
      </c>
      <c r="M36" s="14" t="s">
        <v>311</v>
      </c>
      <c r="N36" s="14" t="s">
        <v>20</v>
      </c>
      <c r="O36" s="15">
        <v>51</v>
      </c>
      <c r="P36" s="15" t="s">
        <v>2697</v>
      </c>
      <c r="Q36" s="13" t="s">
        <v>312</v>
      </c>
      <c r="R36" s="132" t="s">
        <v>313</v>
      </c>
      <c r="S36" s="13">
        <v>184</v>
      </c>
      <c r="T36" s="13" t="s">
        <v>820</v>
      </c>
      <c r="U36" s="23" t="s">
        <v>314</v>
      </c>
      <c r="V36" s="61" t="s">
        <v>830</v>
      </c>
      <c r="W36" s="134" t="s">
        <v>2704</v>
      </c>
      <c r="X36" s="132" t="s">
        <v>315</v>
      </c>
      <c r="Y36" s="132" t="s">
        <v>313</v>
      </c>
      <c r="Z36" s="132" t="s">
        <v>316</v>
      </c>
      <c r="AA36" s="47">
        <v>12847</v>
      </c>
      <c r="AB36" s="13" t="s">
        <v>312</v>
      </c>
      <c r="AC36" s="13" t="s">
        <v>317</v>
      </c>
      <c r="AD36" s="13" t="s">
        <v>318</v>
      </c>
      <c r="AE36" s="57">
        <v>13075</v>
      </c>
      <c r="AF36" s="13" t="s">
        <v>319</v>
      </c>
      <c r="AG36" s="47">
        <v>25738</v>
      </c>
      <c r="AH36" s="144" t="s">
        <v>843</v>
      </c>
      <c r="AI36" s="148" t="s">
        <v>320</v>
      </c>
    </row>
    <row r="37" spans="1:35" ht="34" customHeight="1" x14ac:dyDescent="0.2">
      <c r="A37" s="14" t="s">
        <v>776</v>
      </c>
      <c r="B37" s="15" t="s">
        <v>321</v>
      </c>
      <c r="C37" s="178">
        <v>52.514715947980832</v>
      </c>
      <c r="D37" s="178">
        <v>39.49075975359343</v>
      </c>
      <c r="E37" s="178">
        <v>3.9397672826830936</v>
      </c>
      <c r="F37" s="15" t="s">
        <v>14</v>
      </c>
      <c r="G37" s="15" t="s">
        <v>4</v>
      </c>
      <c r="H37" s="15" t="s">
        <v>29</v>
      </c>
      <c r="I37" s="14" t="s">
        <v>2709</v>
      </c>
      <c r="J37" s="16" t="s">
        <v>322</v>
      </c>
      <c r="K37" s="14" t="s">
        <v>323</v>
      </c>
      <c r="L37" s="14" t="s">
        <v>324</v>
      </c>
      <c r="M37" s="14" t="s">
        <v>325</v>
      </c>
      <c r="N37" s="14" t="s">
        <v>56</v>
      </c>
      <c r="O37" s="15">
        <v>55</v>
      </c>
      <c r="P37" s="15" t="s">
        <v>2697</v>
      </c>
      <c r="Q37" s="13" t="s">
        <v>326</v>
      </c>
      <c r="R37" s="132" t="s">
        <v>327</v>
      </c>
      <c r="S37" s="13">
        <v>98</v>
      </c>
      <c r="T37" s="13" t="s">
        <v>654</v>
      </c>
      <c r="U37" s="23" t="s">
        <v>328</v>
      </c>
      <c r="V37" s="61" t="s">
        <v>25</v>
      </c>
      <c r="W37" s="134" t="s">
        <v>2704</v>
      </c>
      <c r="X37" s="132" t="s">
        <v>329</v>
      </c>
      <c r="Y37" s="134" t="s">
        <v>330</v>
      </c>
      <c r="Z37" s="134" t="s">
        <v>331</v>
      </c>
      <c r="AA37" s="46">
        <v>13524</v>
      </c>
      <c r="AB37" s="17" t="s">
        <v>326</v>
      </c>
      <c r="AC37" s="17" t="s">
        <v>655</v>
      </c>
      <c r="AD37" s="18" t="s">
        <v>332</v>
      </c>
      <c r="AE37" s="54">
        <v>14170</v>
      </c>
      <c r="AF37" s="19" t="s">
        <v>333</v>
      </c>
      <c r="AG37" s="46">
        <v>27596</v>
      </c>
      <c r="AH37" s="144" t="s">
        <v>843</v>
      </c>
      <c r="AI37" s="148" t="s">
        <v>28</v>
      </c>
    </row>
    <row r="38" spans="1:35" ht="20" customHeight="1" x14ac:dyDescent="0.2">
      <c r="A38" s="14" t="s">
        <v>777</v>
      </c>
      <c r="B38" s="15" t="s">
        <v>334</v>
      </c>
      <c r="C38" s="178">
        <v>39.466119096509239</v>
      </c>
      <c r="D38" s="178">
        <v>35.069130732375086</v>
      </c>
      <c r="E38" s="178">
        <v>1.2813141683778233</v>
      </c>
      <c r="F38" s="15" t="s">
        <v>14</v>
      </c>
      <c r="G38" s="15" t="s">
        <v>4</v>
      </c>
      <c r="H38" s="15" t="s">
        <v>29</v>
      </c>
      <c r="I38" s="14" t="s">
        <v>2701</v>
      </c>
      <c r="J38" s="16" t="s">
        <v>335</v>
      </c>
      <c r="K38" s="17" t="s">
        <v>799</v>
      </c>
      <c r="L38" s="14" t="s">
        <v>336</v>
      </c>
      <c r="M38" s="14" t="s">
        <v>337</v>
      </c>
      <c r="N38" s="14" t="s">
        <v>56</v>
      </c>
      <c r="O38" s="15">
        <v>55</v>
      </c>
      <c r="P38" s="15" t="s">
        <v>2697</v>
      </c>
      <c r="Q38" s="13" t="s">
        <v>338</v>
      </c>
      <c r="R38" s="13" t="s">
        <v>339</v>
      </c>
      <c r="S38" s="13">
        <v>143</v>
      </c>
      <c r="T38" s="13" t="s">
        <v>340</v>
      </c>
      <c r="U38" s="23" t="s">
        <v>341</v>
      </c>
      <c r="V38" s="61" t="s">
        <v>25</v>
      </c>
      <c r="W38" s="134" t="s">
        <v>2704</v>
      </c>
      <c r="X38" s="134" t="s">
        <v>342</v>
      </c>
      <c r="Y38" s="134" t="s">
        <v>343</v>
      </c>
      <c r="Z38" s="134" t="s">
        <v>656</v>
      </c>
      <c r="AA38" s="46">
        <v>12978</v>
      </c>
      <c r="AB38" s="17" t="s">
        <v>344</v>
      </c>
      <c r="AC38" s="17" t="s">
        <v>345</v>
      </c>
      <c r="AD38" s="17" t="s">
        <v>657</v>
      </c>
      <c r="AE38" s="54">
        <v>13006</v>
      </c>
      <c r="AF38" s="17" t="s">
        <v>346</v>
      </c>
      <c r="AG38" s="46">
        <v>25841</v>
      </c>
      <c r="AH38" s="1" t="s">
        <v>42</v>
      </c>
      <c r="AI38" s="148" t="s">
        <v>662</v>
      </c>
    </row>
    <row r="39" spans="1:35" ht="20" customHeight="1" x14ac:dyDescent="0.2">
      <c r="A39" s="14" t="s">
        <v>778</v>
      </c>
      <c r="B39" s="133" t="s">
        <v>347</v>
      </c>
      <c r="C39" s="178">
        <v>34.110882956878854</v>
      </c>
      <c r="D39" s="178">
        <v>34.959616700889804</v>
      </c>
      <c r="E39" s="178">
        <v>1.7631759069130732</v>
      </c>
      <c r="F39" s="15" t="s">
        <v>3</v>
      </c>
      <c r="G39" s="15" t="s">
        <v>4</v>
      </c>
      <c r="H39" s="15" t="s">
        <v>29</v>
      </c>
      <c r="I39" s="14" t="s">
        <v>2701</v>
      </c>
      <c r="J39" s="16" t="s">
        <v>348</v>
      </c>
      <c r="K39" s="18" t="s">
        <v>683</v>
      </c>
      <c r="L39" s="14" t="s">
        <v>684</v>
      </c>
      <c r="M39" s="14" t="s">
        <v>349</v>
      </c>
      <c r="N39" s="14" t="s">
        <v>56</v>
      </c>
      <c r="O39" s="15">
        <v>43</v>
      </c>
      <c r="P39" s="15" t="s">
        <v>2697</v>
      </c>
      <c r="Q39" s="13" t="s">
        <v>350</v>
      </c>
      <c r="R39" s="13" t="s">
        <v>351</v>
      </c>
      <c r="S39" s="13">
        <v>266</v>
      </c>
      <c r="T39" s="13" t="s">
        <v>819</v>
      </c>
      <c r="U39" s="23" t="s">
        <v>352</v>
      </c>
      <c r="V39" s="61" t="s">
        <v>25</v>
      </c>
      <c r="W39" s="134" t="s">
        <v>2705</v>
      </c>
      <c r="X39" s="134" t="s">
        <v>350</v>
      </c>
      <c r="Y39" s="134" t="s">
        <v>706</v>
      </c>
      <c r="Z39" s="134" t="s">
        <v>707</v>
      </c>
      <c r="AA39" s="48">
        <v>7976</v>
      </c>
      <c r="AB39" s="17" t="s">
        <v>832</v>
      </c>
      <c r="AC39" s="17" t="s">
        <v>832</v>
      </c>
      <c r="AD39" s="17" t="s">
        <v>832</v>
      </c>
      <c r="AE39" s="55" t="s">
        <v>832</v>
      </c>
      <c r="AF39" s="17" t="s">
        <v>707</v>
      </c>
      <c r="AG39" s="48">
        <v>7976</v>
      </c>
      <c r="AH39" s="1" t="s">
        <v>844</v>
      </c>
      <c r="AI39" s="148" t="s">
        <v>242</v>
      </c>
    </row>
    <row r="40" spans="1:35" ht="35" customHeight="1" x14ac:dyDescent="0.2">
      <c r="A40" s="14" t="s">
        <v>779</v>
      </c>
      <c r="B40" s="15" t="s">
        <v>353</v>
      </c>
      <c r="C40" s="178">
        <v>45.341546885694733</v>
      </c>
      <c r="D40" s="178">
        <v>44.438056125941138</v>
      </c>
      <c r="E40" s="178">
        <v>5.075975359342916</v>
      </c>
      <c r="F40" s="15" t="s">
        <v>3</v>
      </c>
      <c r="G40" s="15" t="s">
        <v>4</v>
      </c>
      <c r="H40" s="15" t="s">
        <v>29</v>
      </c>
      <c r="I40" s="14" t="s">
        <v>2717</v>
      </c>
      <c r="J40" s="16" t="s">
        <v>322</v>
      </c>
      <c r="K40" s="14" t="s">
        <v>354</v>
      </c>
      <c r="L40" s="14" t="s">
        <v>355</v>
      </c>
      <c r="M40" s="14" t="s">
        <v>356</v>
      </c>
      <c r="N40" s="14" t="s">
        <v>56</v>
      </c>
      <c r="O40" s="15">
        <v>54</v>
      </c>
      <c r="P40" s="15" t="s">
        <v>2697</v>
      </c>
      <c r="Q40" s="13" t="s">
        <v>357</v>
      </c>
      <c r="R40" s="132" t="s">
        <v>358</v>
      </c>
      <c r="S40" s="13">
        <v>165</v>
      </c>
      <c r="T40" s="13" t="s">
        <v>359</v>
      </c>
      <c r="U40" s="23" t="s">
        <v>360</v>
      </c>
      <c r="V40" s="61" t="s">
        <v>25</v>
      </c>
      <c r="W40" s="134" t="s">
        <v>2704</v>
      </c>
      <c r="X40" s="134" t="s">
        <v>361</v>
      </c>
      <c r="Y40" s="134" t="s">
        <v>358</v>
      </c>
      <c r="Z40" s="134" t="s">
        <v>362</v>
      </c>
      <c r="AA40" s="46">
        <v>13239</v>
      </c>
      <c r="AB40" s="17" t="s">
        <v>357</v>
      </c>
      <c r="AC40" s="17" t="s">
        <v>363</v>
      </c>
      <c r="AD40" s="17" t="s">
        <v>364</v>
      </c>
      <c r="AE40" s="54">
        <v>12215</v>
      </c>
      <c r="AF40" s="17" t="s">
        <v>365</v>
      </c>
      <c r="AG40" s="46">
        <v>25289</v>
      </c>
      <c r="AH40" s="144" t="s">
        <v>843</v>
      </c>
      <c r="AI40" s="148" t="s">
        <v>201</v>
      </c>
    </row>
    <row r="41" spans="1:35" ht="20" customHeight="1" x14ac:dyDescent="0.2">
      <c r="A41" s="14" t="s">
        <v>780</v>
      </c>
      <c r="B41" s="13" t="s">
        <v>366</v>
      </c>
      <c r="C41" s="178">
        <v>40.514715947980832</v>
      </c>
      <c r="D41" s="178">
        <v>33.733059548254623</v>
      </c>
      <c r="E41" s="178">
        <v>0.88706365503080087</v>
      </c>
      <c r="F41" s="15" t="s">
        <v>14</v>
      </c>
      <c r="G41" s="15" t="s">
        <v>4</v>
      </c>
      <c r="H41" s="15" t="s">
        <v>29</v>
      </c>
      <c r="I41" s="14" t="s">
        <v>2701</v>
      </c>
      <c r="J41" s="16" t="s">
        <v>367</v>
      </c>
      <c r="K41" s="17" t="s">
        <v>368</v>
      </c>
      <c r="L41" s="14" t="s">
        <v>369</v>
      </c>
      <c r="M41" s="14" t="s">
        <v>370</v>
      </c>
      <c r="N41" s="14" t="s">
        <v>20</v>
      </c>
      <c r="O41" s="15">
        <v>47</v>
      </c>
      <c r="P41" s="15" t="s">
        <v>2697</v>
      </c>
      <c r="Q41" s="13" t="s">
        <v>371</v>
      </c>
      <c r="R41" s="13" t="s">
        <v>372</v>
      </c>
      <c r="S41" s="13">
        <v>193</v>
      </c>
      <c r="T41" s="13" t="s">
        <v>373</v>
      </c>
      <c r="U41" s="23" t="s">
        <v>374</v>
      </c>
      <c r="V41" s="61" t="s">
        <v>25</v>
      </c>
      <c r="W41" s="134" t="s">
        <v>2704</v>
      </c>
      <c r="X41" s="134" t="s">
        <v>375</v>
      </c>
      <c r="Y41" s="134" t="s">
        <v>372</v>
      </c>
      <c r="Z41" s="134" t="s">
        <v>376</v>
      </c>
      <c r="AA41" s="46">
        <v>13749</v>
      </c>
      <c r="AB41" s="17" t="s">
        <v>371</v>
      </c>
      <c r="AC41" s="17" t="s">
        <v>377</v>
      </c>
      <c r="AD41" s="17" t="s">
        <v>378</v>
      </c>
      <c r="AE41" s="54">
        <v>14486</v>
      </c>
      <c r="AF41" s="17" t="s">
        <v>379</v>
      </c>
      <c r="AG41" s="46">
        <v>28042</v>
      </c>
      <c r="AH41" s="144" t="s">
        <v>843</v>
      </c>
      <c r="AI41" s="148" t="s">
        <v>201</v>
      </c>
    </row>
    <row r="42" spans="1:35" ht="35" customHeight="1" x14ac:dyDescent="0.2">
      <c r="A42" s="14" t="s">
        <v>781</v>
      </c>
      <c r="B42" s="13" t="s">
        <v>715</v>
      </c>
      <c r="C42" s="178">
        <v>30.203969883641342</v>
      </c>
      <c r="D42" s="178">
        <v>34.631074606433948</v>
      </c>
      <c r="E42" s="178">
        <v>0.77207392197125257</v>
      </c>
      <c r="F42" s="15" t="s">
        <v>3</v>
      </c>
      <c r="G42" s="15" t="s">
        <v>4</v>
      </c>
      <c r="H42" s="15" t="s">
        <v>29</v>
      </c>
      <c r="I42" s="14" t="s">
        <v>2709</v>
      </c>
      <c r="J42" s="16" t="s">
        <v>380</v>
      </c>
      <c r="K42" s="17" t="s">
        <v>800</v>
      </c>
      <c r="L42" s="14" t="s">
        <v>685</v>
      </c>
      <c r="M42" s="17" t="s">
        <v>806</v>
      </c>
      <c r="N42" s="14" t="s">
        <v>20</v>
      </c>
      <c r="O42" s="15">
        <v>48</v>
      </c>
      <c r="P42" s="15" t="s">
        <v>2697</v>
      </c>
      <c r="Q42" s="13" t="s">
        <v>381</v>
      </c>
      <c r="R42" s="13" t="s">
        <v>382</v>
      </c>
      <c r="S42" s="13">
        <v>150</v>
      </c>
      <c r="T42" s="13" t="s">
        <v>383</v>
      </c>
      <c r="U42" s="23" t="s">
        <v>384</v>
      </c>
      <c r="V42" s="61" t="s">
        <v>25</v>
      </c>
      <c r="W42" s="132" t="s">
        <v>2697</v>
      </c>
      <c r="X42" s="134" t="s">
        <v>832</v>
      </c>
      <c r="Y42" s="134" t="s">
        <v>832</v>
      </c>
      <c r="Z42" s="134" t="s">
        <v>832</v>
      </c>
      <c r="AA42" s="45" t="s">
        <v>832</v>
      </c>
      <c r="AB42" s="17" t="s">
        <v>832</v>
      </c>
      <c r="AC42" s="17" t="s">
        <v>832</v>
      </c>
      <c r="AD42" s="17" t="s">
        <v>832</v>
      </c>
      <c r="AE42" s="55" t="s">
        <v>832</v>
      </c>
      <c r="AF42" s="17" t="s">
        <v>832</v>
      </c>
      <c r="AG42" s="45" t="s">
        <v>832</v>
      </c>
      <c r="AH42" s="144" t="s">
        <v>843</v>
      </c>
      <c r="AI42" s="148" t="s">
        <v>28</v>
      </c>
    </row>
    <row r="43" spans="1:35" ht="20" customHeight="1" x14ac:dyDescent="0.2">
      <c r="A43" s="14" t="s">
        <v>782</v>
      </c>
      <c r="B43" s="13" t="s">
        <v>51</v>
      </c>
      <c r="C43" s="178">
        <v>32.27378507871321</v>
      </c>
      <c r="D43" s="178">
        <v>34.165639972621491</v>
      </c>
      <c r="E43" s="178">
        <v>1.730321697467488</v>
      </c>
      <c r="F43" s="15" t="s">
        <v>265</v>
      </c>
      <c r="G43" s="15" t="s">
        <v>4</v>
      </c>
      <c r="H43" s="15" t="s">
        <v>29</v>
      </c>
      <c r="I43" s="14" t="s">
        <v>2714</v>
      </c>
      <c r="J43" s="16" t="s">
        <v>52</v>
      </c>
      <c r="K43" s="14" t="s">
        <v>385</v>
      </c>
      <c r="L43" s="14" t="s">
        <v>386</v>
      </c>
      <c r="M43" s="14" t="s">
        <v>387</v>
      </c>
      <c r="N43" s="14" t="s">
        <v>86</v>
      </c>
      <c r="O43" s="15">
        <v>48</v>
      </c>
      <c r="P43" s="15" t="s">
        <v>2697</v>
      </c>
      <c r="Q43" s="13" t="s">
        <v>388</v>
      </c>
      <c r="R43" s="13" t="s">
        <v>389</v>
      </c>
      <c r="S43" s="13">
        <v>110</v>
      </c>
      <c r="T43" s="13" t="s">
        <v>390</v>
      </c>
      <c r="U43" s="23" t="s">
        <v>391</v>
      </c>
      <c r="V43" s="61" t="s">
        <v>25</v>
      </c>
      <c r="W43" s="134" t="s">
        <v>2704</v>
      </c>
      <c r="X43" s="134" t="s">
        <v>392</v>
      </c>
      <c r="Y43" s="29" t="s">
        <v>389</v>
      </c>
      <c r="Z43" s="134" t="s">
        <v>393</v>
      </c>
      <c r="AA43" s="46">
        <v>10059</v>
      </c>
      <c r="AB43" s="17" t="s">
        <v>388</v>
      </c>
      <c r="AC43" s="17" t="s">
        <v>394</v>
      </c>
      <c r="AD43" s="17" t="s">
        <v>395</v>
      </c>
      <c r="AE43" s="54">
        <v>12080</v>
      </c>
      <c r="AF43" s="17" t="s">
        <v>396</v>
      </c>
      <c r="AG43" s="46">
        <v>22029</v>
      </c>
      <c r="AH43" s="144" t="s">
        <v>843</v>
      </c>
      <c r="AI43" s="148" t="s">
        <v>28</v>
      </c>
    </row>
    <row r="44" spans="1:35" ht="35" customHeight="1" x14ac:dyDescent="0.2">
      <c r="A44" s="14" t="s">
        <v>783</v>
      </c>
      <c r="B44" s="13" t="s">
        <v>722</v>
      </c>
      <c r="C44" s="178">
        <v>32.550308008213555</v>
      </c>
      <c r="D44" s="178">
        <v>30.056125941136209</v>
      </c>
      <c r="E44" s="178">
        <v>0.68993839835728954</v>
      </c>
      <c r="F44" s="15" t="s">
        <v>265</v>
      </c>
      <c r="G44" s="15" t="s">
        <v>397</v>
      </c>
      <c r="H44" s="15" t="s">
        <v>29</v>
      </c>
      <c r="I44" s="14" t="s">
        <v>2713</v>
      </c>
      <c r="J44" s="16" t="s">
        <v>398</v>
      </c>
      <c r="K44" s="14" t="s">
        <v>399</v>
      </c>
      <c r="L44" s="14" t="s">
        <v>400</v>
      </c>
      <c r="M44" s="14" t="s">
        <v>401</v>
      </c>
      <c r="N44" s="14" t="s">
        <v>20</v>
      </c>
      <c r="O44" s="15">
        <v>44</v>
      </c>
      <c r="P44" s="15" t="s">
        <v>2697</v>
      </c>
      <c r="Q44" s="13" t="s">
        <v>402</v>
      </c>
      <c r="R44" s="13" t="s">
        <v>403</v>
      </c>
      <c r="S44" s="13">
        <v>87</v>
      </c>
      <c r="T44" s="13" t="s">
        <v>404</v>
      </c>
      <c r="U44" s="23" t="s">
        <v>405</v>
      </c>
      <c r="V44" s="61" t="s">
        <v>25</v>
      </c>
      <c r="W44" s="134" t="s">
        <v>2704</v>
      </c>
      <c r="X44" s="134" t="s">
        <v>406</v>
      </c>
      <c r="Y44" s="134" t="s">
        <v>403</v>
      </c>
      <c r="Z44" s="134" t="s">
        <v>407</v>
      </c>
      <c r="AA44" s="46">
        <v>2972</v>
      </c>
      <c r="AB44" s="17" t="s">
        <v>402</v>
      </c>
      <c r="AC44" s="17" t="s">
        <v>408</v>
      </c>
      <c r="AD44" s="17" t="s">
        <v>409</v>
      </c>
      <c r="AE44" s="56">
        <v>12978</v>
      </c>
      <c r="AF44" s="17" t="s">
        <v>410</v>
      </c>
      <c r="AG44" s="46">
        <v>15863</v>
      </c>
      <c r="AH44" s="144" t="s">
        <v>843</v>
      </c>
      <c r="AI44" s="148" t="s">
        <v>201</v>
      </c>
    </row>
    <row r="45" spans="1:35" ht="35" customHeight="1" x14ac:dyDescent="0.2">
      <c r="A45" s="14" t="s">
        <v>773</v>
      </c>
      <c r="B45" s="13" t="s">
        <v>411</v>
      </c>
      <c r="C45" s="178">
        <v>35.88227241615332</v>
      </c>
      <c r="D45" s="178">
        <v>36.334017796030118</v>
      </c>
      <c r="E45" s="178">
        <v>3.1512662559890487</v>
      </c>
      <c r="F45" s="15" t="s">
        <v>3</v>
      </c>
      <c r="G45" s="15" t="s">
        <v>4</v>
      </c>
      <c r="H45" s="15" t="s">
        <v>29</v>
      </c>
      <c r="I45" s="14" t="s">
        <v>2709</v>
      </c>
      <c r="J45" s="16" t="s">
        <v>412</v>
      </c>
      <c r="K45" s="17" t="s">
        <v>413</v>
      </c>
      <c r="L45" s="14" t="s">
        <v>414</v>
      </c>
      <c r="M45" s="17" t="s">
        <v>415</v>
      </c>
      <c r="N45" s="14" t="s">
        <v>20</v>
      </c>
      <c r="O45" s="15">
        <v>39</v>
      </c>
      <c r="P45" s="15" t="s">
        <v>2697</v>
      </c>
      <c r="Q45" s="132" t="s">
        <v>416</v>
      </c>
      <c r="R45" s="132" t="s">
        <v>417</v>
      </c>
      <c r="S45" s="13">
        <v>128</v>
      </c>
      <c r="T45" s="13" t="s">
        <v>418</v>
      </c>
      <c r="U45" s="23" t="s">
        <v>419</v>
      </c>
      <c r="V45" s="61" t="s">
        <v>25</v>
      </c>
      <c r="W45" s="134" t="s">
        <v>2704</v>
      </c>
      <c r="X45" s="134" t="s">
        <v>420</v>
      </c>
      <c r="Y45" s="134" t="s">
        <v>421</v>
      </c>
      <c r="Z45" s="198" t="s">
        <v>2864</v>
      </c>
      <c r="AA45" s="42">
        <v>15679</v>
      </c>
      <c r="AB45" s="18" t="s">
        <v>416</v>
      </c>
      <c r="AC45" s="17" t="s">
        <v>422</v>
      </c>
      <c r="AD45" s="17" t="s">
        <v>423</v>
      </c>
      <c r="AE45" s="54">
        <v>13043</v>
      </c>
      <c r="AF45" s="17" t="s">
        <v>424</v>
      </c>
      <c r="AG45" s="46">
        <v>28594</v>
      </c>
      <c r="AH45" s="1" t="s">
        <v>844</v>
      </c>
      <c r="AI45" s="148" t="s">
        <v>132</v>
      </c>
    </row>
    <row r="46" spans="1:35" ht="20" customHeight="1" x14ac:dyDescent="0.2">
      <c r="A46" s="14" t="s">
        <v>772</v>
      </c>
      <c r="B46" s="13" t="s">
        <v>425</v>
      </c>
      <c r="C46" s="178">
        <v>30.439425051334702</v>
      </c>
      <c r="D46" s="178">
        <v>29.229295003422312</v>
      </c>
      <c r="E46" s="178" t="s">
        <v>2847</v>
      </c>
      <c r="F46" s="15" t="s">
        <v>3</v>
      </c>
      <c r="G46" s="15" t="s">
        <v>29</v>
      </c>
      <c r="H46" s="15" t="s">
        <v>29</v>
      </c>
      <c r="I46" s="14" t="s">
        <v>2702</v>
      </c>
      <c r="J46" s="16" t="s">
        <v>426</v>
      </c>
      <c r="K46" s="17" t="s">
        <v>801</v>
      </c>
      <c r="L46" s="14" t="s">
        <v>427</v>
      </c>
      <c r="M46" s="14" t="s">
        <v>428</v>
      </c>
      <c r="N46" s="13" t="s">
        <v>33</v>
      </c>
      <c r="O46" s="15">
        <v>56</v>
      </c>
      <c r="P46" s="15" t="s">
        <v>2697</v>
      </c>
      <c r="Q46" s="132" t="s">
        <v>429</v>
      </c>
      <c r="R46" s="132" t="s">
        <v>430</v>
      </c>
      <c r="S46" s="13">
        <v>83</v>
      </c>
      <c r="T46" s="13" t="s">
        <v>818</v>
      </c>
      <c r="U46" s="23" t="s">
        <v>431</v>
      </c>
      <c r="V46" s="61" t="s">
        <v>25</v>
      </c>
      <c r="W46" s="134" t="s">
        <v>2704</v>
      </c>
      <c r="X46" s="134" t="s">
        <v>832</v>
      </c>
      <c r="Y46" s="134" t="s">
        <v>832</v>
      </c>
      <c r="Z46" s="134" t="s">
        <v>832</v>
      </c>
      <c r="AA46" s="45" t="s">
        <v>832</v>
      </c>
      <c r="AB46" s="17" t="s">
        <v>432</v>
      </c>
      <c r="AC46" s="17" t="s">
        <v>433</v>
      </c>
      <c r="AD46" s="17" t="s">
        <v>434</v>
      </c>
      <c r="AE46" s="54">
        <v>11522</v>
      </c>
      <c r="AF46" s="17" t="s">
        <v>434</v>
      </c>
      <c r="AG46" s="46">
        <v>11522</v>
      </c>
      <c r="AH46" s="144" t="s">
        <v>843</v>
      </c>
      <c r="AI46" s="148" t="s">
        <v>28</v>
      </c>
    </row>
    <row r="47" spans="1:35" ht="35" customHeight="1" x14ac:dyDescent="0.2">
      <c r="A47" s="14" t="s">
        <v>771</v>
      </c>
      <c r="B47" s="13" t="s">
        <v>435</v>
      </c>
      <c r="C47" s="178">
        <v>28.347707049965777</v>
      </c>
      <c r="D47" s="178">
        <v>25.801505817932924</v>
      </c>
      <c r="E47" s="178" t="s">
        <v>2847</v>
      </c>
      <c r="F47" s="15" t="s">
        <v>3</v>
      </c>
      <c r="G47" s="15" t="s">
        <v>29</v>
      </c>
      <c r="H47" s="15" t="s">
        <v>29</v>
      </c>
      <c r="I47" s="14" t="s">
        <v>2709</v>
      </c>
      <c r="J47" s="16" t="s">
        <v>436</v>
      </c>
      <c r="K47" s="17" t="s">
        <v>802</v>
      </c>
      <c r="L47" s="14" t="s">
        <v>437</v>
      </c>
      <c r="M47" s="14" t="s">
        <v>438</v>
      </c>
      <c r="N47" s="17" t="s">
        <v>439</v>
      </c>
      <c r="O47" s="15">
        <v>46</v>
      </c>
      <c r="P47" s="15" t="s">
        <v>2697</v>
      </c>
      <c r="Q47" s="13" t="s">
        <v>440</v>
      </c>
      <c r="R47" s="132" t="s">
        <v>441</v>
      </c>
      <c r="S47" s="13">
        <v>159</v>
      </c>
      <c r="T47" s="13" t="s">
        <v>817</v>
      </c>
      <c r="U47" s="23" t="s">
        <v>442</v>
      </c>
      <c r="V47" s="61" t="s">
        <v>25</v>
      </c>
      <c r="W47" s="134" t="s">
        <v>2704</v>
      </c>
      <c r="X47" s="134" t="s">
        <v>443</v>
      </c>
      <c r="Y47" s="134" t="s">
        <v>441</v>
      </c>
      <c r="Z47" s="134" t="s">
        <v>444</v>
      </c>
      <c r="AA47" s="46">
        <v>9476</v>
      </c>
      <c r="AB47" s="17" t="s">
        <v>440</v>
      </c>
      <c r="AC47" s="17" t="s">
        <v>445</v>
      </c>
      <c r="AD47" s="17" t="s">
        <v>446</v>
      </c>
      <c r="AE47" s="54">
        <v>12634</v>
      </c>
      <c r="AF47" s="17" t="s">
        <v>447</v>
      </c>
      <c r="AG47" s="46">
        <v>21951</v>
      </c>
      <c r="AH47" s="1" t="s">
        <v>42</v>
      </c>
      <c r="AI47" s="148" t="s">
        <v>662</v>
      </c>
    </row>
    <row r="48" spans="1:35" ht="35" customHeight="1" x14ac:dyDescent="0.2">
      <c r="A48" s="14" t="s">
        <v>770</v>
      </c>
      <c r="B48" s="13" t="s">
        <v>202</v>
      </c>
      <c r="C48" s="178">
        <v>40.90075290896646</v>
      </c>
      <c r="D48" s="178">
        <v>36.525667351129364</v>
      </c>
      <c r="E48" s="178">
        <v>1.9301848049281314</v>
      </c>
      <c r="F48" s="15" t="s">
        <v>265</v>
      </c>
      <c r="G48" s="15" t="s">
        <v>4</v>
      </c>
      <c r="H48" s="15" t="s">
        <v>29</v>
      </c>
      <c r="I48" s="14" t="s">
        <v>2709</v>
      </c>
      <c r="J48" s="16" t="s">
        <v>203</v>
      </c>
      <c r="K48" s="17" t="s">
        <v>803</v>
      </c>
      <c r="L48" s="14" t="s">
        <v>448</v>
      </c>
      <c r="M48" s="14" t="s">
        <v>449</v>
      </c>
      <c r="N48" s="17" t="s">
        <v>20</v>
      </c>
      <c r="O48" s="15">
        <v>53</v>
      </c>
      <c r="P48" s="15" t="s">
        <v>2697</v>
      </c>
      <c r="Q48" s="13" t="s">
        <v>450</v>
      </c>
      <c r="R48" s="132" t="s">
        <v>451</v>
      </c>
      <c r="S48" s="13">
        <v>113</v>
      </c>
      <c r="T48" s="13" t="s">
        <v>452</v>
      </c>
      <c r="U48" s="23" t="s">
        <v>453</v>
      </c>
      <c r="V48" s="61" t="s">
        <v>25</v>
      </c>
      <c r="W48" s="134" t="s">
        <v>2704</v>
      </c>
      <c r="X48" s="134" t="s">
        <v>454</v>
      </c>
      <c r="Y48" s="134" t="s">
        <v>451</v>
      </c>
      <c r="Z48" s="134" t="s">
        <v>455</v>
      </c>
      <c r="AA48" s="46">
        <v>14938</v>
      </c>
      <c r="AB48" s="17" t="s">
        <v>450</v>
      </c>
      <c r="AC48" s="17" t="s">
        <v>456</v>
      </c>
      <c r="AD48" s="17" t="s">
        <v>457</v>
      </c>
      <c r="AE48" s="54">
        <v>12527</v>
      </c>
      <c r="AF48" s="17" t="s">
        <v>458</v>
      </c>
      <c r="AG48" s="46">
        <v>27352</v>
      </c>
      <c r="AH48" s="144" t="s">
        <v>843</v>
      </c>
      <c r="AI48" s="148" t="s">
        <v>28</v>
      </c>
    </row>
    <row r="49" spans="1:35" ht="35" customHeight="1" x14ac:dyDescent="0.2">
      <c r="A49" s="14" t="s">
        <v>769</v>
      </c>
      <c r="B49" s="13" t="s">
        <v>714</v>
      </c>
      <c r="C49" s="178">
        <v>34.789869952087614</v>
      </c>
      <c r="D49" s="178">
        <v>35.76454483230664</v>
      </c>
      <c r="E49" s="178" t="s">
        <v>2847</v>
      </c>
      <c r="F49" s="15" t="s">
        <v>3</v>
      </c>
      <c r="G49" s="15" t="s">
        <v>29</v>
      </c>
      <c r="H49" s="15" t="s">
        <v>29</v>
      </c>
      <c r="I49" s="14" t="s">
        <v>2713</v>
      </c>
      <c r="J49" s="16" t="s">
        <v>459</v>
      </c>
      <c r="K49" s="17" t="s">
        <v>804</v>
      </c>
      <c r="L49" s="14" t="s">
        <v>666</v>
      </c>
      <c r="M49" s="14" t="s">
        <v>460</v>
      </c>
      <c r="N49" s="17" t="s">
        <v>461</v>
      </c>
      <c r="O49" s="15">
        <v>50</v>
      </c>
      <c r="P49" s="15" t="s">
        <v>2697</v>
      </c>
      <c r="Q49" s="13" t="s">
        <v>462</v>
      </c>
      <c r="R49" s="13" t="s">
        <v>463</v>
      </c>
      <c r="S49" s="13">
        <v>49</v>
      </c>
      <c r="T49" s="33" t="s">
        <v>464</v>
      </c>
      <c r="U49" s="23" t="s">
        <v>465</v>
      </c>
      <c r="V49" s="62" t="s">
        <v>696</v>
      </c>
      <c r="W49" s="17" t="s">
        <v>241</v>
      </c>
      <c r="X49" s="134" t="s">
        <v>832</v>
      </c>
      <c r="Y49" s="134" t="s">
        <v>832</v>
      </c>
      <c r="Z49" s="134" t="s">
        <v>832</v>
      </c>
      <c r="AA49" s="45" t="s">
        <v>832</v>
      </c>
      <c r="AB49" s="134" t="s">
        <v>832</v>
      </c>
      <c r="AC49" s="17" t="s">
        <v>832</v>
      </c>
      <c r="AD49" s="17" t="s">
        <v>832</v>
      </c>
      <c r="AE49" s="55" t="s">
        <v>832</v>
      </c>
      <c r="AF49" s="17" t="s">
        <v>832</v>
      </c>
      <c r="AG49" s="45" t="s">
        <v>832</v>
      </c>
      <c r="AH49" s="144" t="s">
        <v>843</v>
      </c>
      <c r="AI49" s="148" t="s">
        <v>320</v>
      </c>
    </row>
    <row r="50" spans="1:35" ht="20" customHeight="1" x14ac:dyDescent="0.2">
      <c r="A50" s="14" t="s">
        <v>768</v>
      </c>
      <c r="B50" s="13" t="s">
        <v>466</v>
      </c>
      <c r="C50" s="178">
        <v>31.739904175222449</v>
      </c>
      <c r="D50" s="178">
        <v>31.055441478439427</v>
      </c>
      <c r="E50" s="178">
        <v>1.6427104722792607</v>
      </c>
      <c r="F50" s="15" t="s">
        <v>265</v>
      </c>
      <c r="G50" s="15" t="s">
        <v>4</v>
      </c>
      <c r="H50" s="15" t="s">
        <v>29</v>
      </c>
      <c r="I50" s="14" t="s">
        <v>2714</v>
      </c>
      <c r="J50" s="16" t="s">
        <v>2781</v>
      </c>
      <c r="K50" s="18" t="s">
        <v>668</v>
      </c>
      <c r="L50" s="14" t="s">
        <v>669</v>
      </c>
      <c r="M50" s="14" t="s">
        <v>468</v>
      </c>
      <c r="N50" s="17" t="s">
        <v>20</v>
      </c>
      <c r="O50" s="15">
        <v>36</v>
      </c>
      <c r="P50" s="15" t="s">
        <v>2697</v>
      </c>
      <c r="Q50" s="13" t="s">
        <v>469</v>
      </c>
      <c r="R50" s="132" t="s">
        <v>470</v>
      </c>
      <c r="S50" s="13">
        <v>102</v>
      </c>
      <c r="T50" s="13" t="s">
        <v>816</v>
      </c>
      <c r="U50" s="23" t="s">
        <v>471</v>
      </c>
      <c r="V50" s="62" t="s">
        <v>697</v>
      </c>
      <c r="W50" s="17" t="s">
        <v>241</v>
      </c>
      <c r="X50" s="134" t="s">
        <v>832</v>
      </c>
      <c r="Y50" s="134" t="s">
        <v>832</v>
      </c>
      <c r="Z50" s="134" t="s">
        <v>832</v>
      </c>
      <c r="AA50" s="45" t="s">
        <v>832</v>
      </c>
      <c r="AB50" s="134" t="s">
        <v>832</v>
      </c>
      <c r="AC50" s="17" t="s">
        <v>832</v>
      </c>
      <c r="AD50" s="17" t="s">
        <v>832</v>
      </c>
      <c r="AE50" s="55" t="s">
        <v>832</v>
      </c>
      <c r="AF50" s="17" t="s">
        <v>832</v>
      </c>
      <c r="AG50" s="45" t="s">
        <v>832</v>
      </c>
      <c r="AH50" s="1" t="s">
        <v>844</v>
      </c>
      <c r="AI50" s="148" t="s">
        <v>3</v>
      </c>
    </row>
    <row r="51" spans="1:35" ht="20" customHeight="1" x14ac:dyDescent="0.2">
      <c r="A51" s="14" t="s">
        <v>767</v>
      </c>
      <c r="B51" s="13" t="s">
        <v>472</v>
      </c>
      <c r="C51" s="178">
        <v>29.138945927446954</v>
      </c>
      <c r="D51" s="178">
        <v>28.383299110198493</v>
      </c>
      <c r="E51" s="178">
        <v>1.0458590006844628</v>
      </c>
      <c r="F51" s="15" t="s">
        <v>3</v>
      </c>
      <c r="G51" s="13" t="s">
        <v>4</v>
      </c>
      <c r="H51" s="15" t="s">
        <v>29</v>
      </c>
      <c r="I51" s="14" t="s">
        <v>2702</v>
      </c>
      <c r="J51" s="34" t="s">
        <v>473</v>
      </c>
      <c r="K51" s="17" t="s">
        <v>794</v>
      </c>
      <c r="L51" s="14" t="s">
        <v>474</v>
      </c>
      <c r="M51" s="13" t="s">
        <v>475</v>
      </c>
      <c r="N51" s="17" t="s">
        <v>56</v>
      </c>
      <c r="O51" s="15">
        <v>51</v>
      </c>
      <c r="P51" s="15" t="s">
        <v>2697</v>
      </c>
      <c r="Q51" s="13" t="s">
        <v>476</v>
      </c>
      <c r="R51" s="132" t="s">
        <v>477</v>
      </c>
      <c r="S51" s="13">
        <v>103</v>
      </c>
      <c r="T51" s="13" t="s">
        <v>815</v>
      </c>
      <c r="U51" s="23" t="s">
        <v>478</v>
      </c>
      <c r="V51" s="61" t="s">
        <v>25</v>
      </c>
      <c r="W51" s="134" t="s">
        <v>2704</v>
      </c>
      <c r="X51" s="134" t="s">
        <v>479</v>
      </c>
      <c r="Y51" s="134" t="s">
        <v>477</v>
      </c>
      <c r="Z51" s="134" t="s">
        <v>480</v>
      </c>
      <c r="AA51" s="46">
        <v>10002</v>
      </c>
      <c r="AB51" s="17" t="s">
        <v>476</v>
      </c>
      <c r="AC51" s="17" t="s">
        <v>481</v>
      </c>
      <c r="AD51" s="17" t="s">
        <v>482</v>
      </c>
      <c r="AE51" s="54">
        <v>9535</v>
      </c>
      <c r="AF51" s="17" t="s">
        <v>483</v>
      </c>
      <c r="AG51" s="46">
        <v>19434</v>
      </c>
      <c r="AH51" s="144" t="s">
        <v>843</v>
      </c>
      <c r="AI51" s="148" t="s">
        <v>201</v>
      </c>
    </row>
    <row r="52" spans="1:35" ht="20" customHeight="1" x14ac:dyDescent="0.2">
      <c r="A52" s="14" t="s">
        <v>766</v>
      </c>
      <c r="B52" s="132" t="s">
        <v>484</v>
      </c>
      <c r="C52" s="178">
        <v>41.232032854209443</v>
      </c>
      <c r="D52" s="178">
        <v>37.418206707734427</v>
      </c>
      <c r="E52" s="178" t="s">
        <v>2847</v>
      </c>
      <c r="F52" s="15" t="s">
        <v>3</v>
      </c>
      <c r="G52" s="15" t="s">
        <v>29</v>
      </c>
      <c r="H52" s="15" t="s">
        <v>29</v>
      </c>
      <c r="I52" s="14" t="s">
        <v>2702</v>
      </c>
      <c r="J52" s="16" t="s">
        <v>485</v>
      </c>
      <c r="K52" s="17" t="s">
        <v>486</v>
      </c>
      <c r="L52" s="14" t="s">
        <v>487</v>
      </c>
      <c r="M52" s="17" t="s">
        <v>488</v>
      </c>
      <c r="N52" s="17" t="s">
        <v>461</v>
      </c>
      <c r="O52" s="13">
        <v>53</v>
      </c>
      <c r="P52" s="15" t="s">
        <v>2697</v>
      </c>
      <c r="Q52" s="13" t="s">
        <v>489</v>
      </c>
      <c r="R52" s="13" t="s">
        <v>490</v>
      </c>
      <c r="S52" s="13">
        <v>132</v>
      </c>
      <c r="T52" s="13" t="s">
        <v>814</v>
      </c>
      <c r="U52" s="23" t="s">
        <v>491</v>
      </c>
      <c r="V52" s="61" t="s">
        <v>25</v>
      </c>
      <c r="W52" s="134" t="s">
        <v>2704</v>
      </c>
      <c r="X52" s="134" t="s">
        <v>492</v>
      </c>
      <c r="Y52" s="134" t="s">
        <v>490</v>
      </c>
      <c r="Z52" s="134" t="s">
        <v>493</v>
      </c>
      <c r="AA52" s="46">
        <v>8129</v>
      </c>
      <c r="AB52" s="17" t="s">
        <v>489</v>
      </c>
      <c r="AC52" s="17" t="s">
        <v>494</v>
      </c>
      <c r="AD52" s="17" t="s">
        <v>495</v>
      </c>
      <c r="AE52" s="54">
        <v>14122</v>
      </c>
      <c r="AF52" s="17" t="s">
        <v>496</v>
      </c>
      <c r="AG52" s="46">
        <v>22119</v>
      </c>
      <c r="AH52" s="1" t="s">
        <v>844</v>
      </c>
      <c r="AI52" s="148" t="s">
        <v>242</v>
      </c>
    </row>
    <row r="53" spans="1:35" ht="35" customHeight="1" x14ac:dyDescent="0.2">
      <c r="A53" s="17" t="s">
        <v>765</v>
      </c>
      <c r="B53" s="13" t="s">
        <v>498</v>
      </c>
      <c r="C53" s="178">
        <v>31.263518138261464</v>
      </c>
      <c r="D53" s="178">
        <v>34.496919917864474</v>
      </c>
      <c r="E53" s="178">
        <v>5.4072553045858998</v>
      </c>
      <c r="F53" s="13" t="s">
        <v>497</v>
      </c>
      <c r="G53" s="13" t="s">
        <v>397</v>
      </c>
      <c r="H53" s="15" t="s">
        <v>29</v>
      </c>
      <c r="I53" s="14" t="s">
        <v>2717</v>
      </c>
      <c r="J53" s="35" t="s">
        <v>499</v>
      </c>
      <c r="K53" s="17" t="s">
        <v>686</v>
      </c>
      <c r="L53" s="14" t="s">
        <v>500</v>
      </c>
      <c r="M53" s="17" t="s">
        <v>501</v>
      </c>
      <c r="N53" s="17" t="s">
        <v>20</v>
      </c>
      <c r="O53" s="13">
        <v>44</v>
      </c>
      <c r="P53" s="15" t="s">
        <v>118</v>
      </c>
      <c r="Q53" s="206" t="s">
        <v>701</v>
      </c>
      <c r="R53" s="206"/>
      <c r="S53" s="206"/>
      <c r="T53" s="206"/>
      <c r="U53" s="206"/>
      <c r="V53" s="61" t="s">
        <v>25</v>
      </c>
      <c r="W53" s="17" t="s">
        <v>241</v>
      </c>
      <c r="X53" s="134" t="s">
        <v>832</v>
      </c>
      <c r="Y53" s="134" t="s">
        <v>832</v>
      </c>
      <c r="Z53" s="134" t="s">
        <v>832</v>
      </c>
      <c r="AA53" s="45" t="s">
        <v>832</v>
      </c>
      <c r="AB53" s="17" t="s">
        <v>832</v>
      </c>
      <c r="AC53" s="17" t="s">
        <v>832</v>
      </c>
      <c r="AD53" s="17" t="s">
        <v>832</v>
      </c>
      <c r="AE53" s="55" t="s">
        <v>832</v>
      </c>
      <c r="AF53" s="17" t="s">
        <v>832</v>
      </c>
      <c r="AG53" s="45" t="s">
        <v>832</v>
      </c>
      <c r="AH53" s="144" t="s">
        <v>843</v>
      </c>
      <c r="AI53" s="148" t="s">
        <v>201</v>
      </c>
    </row>
    <row r="54" spans="1:35" ht="20" customHeight="1" x14ac:dyDescent="0.2">
      <c r="A54" s="134" t="s">
        <v>764</v>
      </c>
      <c r="B54" s="132" t="s">
        <v>723</v>
      </c>
      <c r="C54" s="178">
        <v>45.163586584531146</v>
      </c>
      <c r="D54" s="178">
        <v>35.841204654346335</v>
      </c>
      <c r="E54" s="178">
        <v>4.1396303901437372</v>
      </c>
      <c r="F54" s="13" t="s">
        <v>14</v>
      </c>
      <c r="G54" s="13" t="s">
        <v>4</v>
      </c>
      <c r="H54" s="15" t="s">
        <v>29</v>
      </c>
      <c r="I54" s="14" t="s">
        <v>2702</v>
      </c>
      <c r="J54" s="36" t="s">
        <v>502</v>
      </c>
      <c r="K54" s="17" t="s">
        <v>503</v>
      </c>
      <c r="L54" s="14" t="s">
        <v>504</v>
      </c>
      <c r="M54" s="17" t="s">
        <v>71</v>
      </c>
      <c r="N54" s="17" t="s">
        <v>20</v>
      </c>
      <c r="O54" s="13">
        <v>44</v>
      </c>
      <c r="P54" s="15" t="s">
        <v>2697</v>
      </c>
      <c r="Q54" s="13" t="s">
        <v>505</v>
      </c>
      <c r="R54" s="132" t="s">
        <v>506</v>
      </c>
      <c r="S54" s="13">
        <v>61</v>
      </c>
      <c r="T54" s="13" t="s">
        <v>813</v>
      </c>
      <c r="U54" s="23" t="s">
        <v>507</v>
      </c>
      <c r="V54" s="61" t="s">
        <v>25</v>
      </c>
      <c r="W54" s="134" t="s">
        <v>2704</v>
      </c>
      <c r="X54" s="134" t="s">
        <v>508</v>
      </c>
      <c r="Y54" s="134" t="s">
        <v>506</v>
      </c>
      <c r="Z54" s="134" t="s">
        <v>509</v>
      </c>
      <c r="AA54" s="46">
        <v>13206</v>
      </c>
      <c r="AB54" s="17" t="s">
        <v>505</v>
      </c>
      <c r="AC54" s="17" t="s">
        <v>510</v>
      </c>
      <c r="AD54" s="17" t="s">
        <v>511</v>
      </c>
      <c r="AE54" s="54">
        <v>14158</v>
      </c>
      <c r="AF54" s="17" t="s">
        <v>512</v>
      </c>
      <c r="AG54" s="46">
        <v>27303</v>
      </c>
      <c r="AH54" s="144" t="s">
        <v>843</v>
      </c>
      <c r="AI54" s="148" t="s">
        <v>28</v>
      </c>
    </row>
    <row r="55" spans="1:35" ht="35" customHeight="1" x14ac:dyDescent="0.2">
      <c r="A55" s="134" t="s">
        <v>763</v>
      </c>
      <c r="B55" s="13" t="s">
        <v>724</v>
      </c>
      <c r="C55" s="178">
        <v>31.091033538672143</v>
      </c>
      <c r="D55" s="178">
        <v>30.242299794661189</v>
      </c>
      <c r="E55" s="178" t="s">
        <v>2847</v>
      </c>
      <c r="F55" s="13" t="s">
        <v>14</v>
      </c>
      <c r="G55" s="13" t="s">
        <v>513</v>
      </c>
      <c r="H55" s="15" t="s">
        <v>29</v>
      </c>
      <c r="I55" s="14" t="s">
        <v>2709</v>
      </c>
      <c r="J55" s="36" t="s">
        <v>514</v>
      </c>
      <c r="K55" s="17" t="s">
        <v>515</v>
      </c>
      <c r="L55" s="14" t="s">
        <v>516</v>
      </c>
      <c r="M55" s="17" t="s">
        <v>517</v>
      </c>
      <c r="N55" s="37" t="s">
        <v>33</v>
      </c>
      <c r="O55" s="13">
        <v>51</v>
      </c>
      <c r="P55" s="15" t="s">
        <v>2697</v>
      </c>
      <c r="Q55" s="13" t="s">
        <v>518</v>
      </c>
      <c r="R55" s="132" t="s">
        <v>519</v>
      </c>
      <c r="S55" s="13">
        <v>116</v>
      </c>
      <c r="T55" s="13" t="s">
        <v>812</v>
      </c>
      <c r="U55" s="23" t="s">
        <v>520</v>
      </c>
      <c r="V55" s="61" t="s">
        <v>25</v>
      </c>
      <c r="W55" s="134" t="s">
        <v>2704</v>
      </c>
      <c r="X55" s="134" t="s">
        <v>521</v>
      </c>
      <c r="Y55" s="134" t="s">
        <v>519</v>
      </c>
      <c r="Z55" s="134" t="s">
        <v>522</v>
      </c>
      <c r="AA55" s="46">
        <v>12000</v>
      </c>
      <c r="AB55" s="17" t="s">
        <v>523</v>
      </c>
      <c r="AC55" s="17" t="s">
        <v>524</v>
      </c>
      <c r="AD55" s="17" t="s">
        <v>525</v>
      </c>
      <c r="AE55" s="54">
        <v>12041</v>
      </c>
      <c r="AF55" s="17" t="s">
        <v>526</v>
      </c>
      <c r="AG55" s="46">
        <v>23925</v>
      </c>
      <c r="AH55" s="1" t="s">
        <v>844</v>
      </c>
      <c r="AI55" s="148" t="s">
        <v>242</v>
      </c>
    </row>
    <row r="56" spans="1:35" ht="20" customHeight="1" x14ac:dyDescent="0.2">
      <c r="A56" s="134" t="s">
        <v>762</v>
      </c>
      <c r="B56" s="132" t="s">
        <v>527</v>
      </c>
      <c r="C56" s="178">
        <v>44.621492128678987</v>
      </c>
      <c r="D56" s="178">
        <v>42.850102669404521</v>
      </c>
      <c r="E56" s="178">
        <v>11.21697467488022</v>
      </c>
      <c r="F56" s="13" t="s">
        <v>14</v>
      </c>
      <c r="G56" s="13" t="s">
        <v>4</v>
      </c>
      <c r="H56" s="15" t="s">
        <v>29</v>
      </c>
      <c r="I56" s="14" t="s">
        <v>2702</v>
      </c>
      <c r="J56" s="36" t="s">
        <v>528</v>
      </c>
      <c r="K56" s="181" t="s">
        <v>529</v>
      </c>
      <c r="L56" s="14" t="s">
        <v>530</v>
      </c>
      <c r="M56" s="182" t="s">
        <v>531</v>
      </c>
      <c r="N56" s="17" t="s">
        <v>20</v>
      </c>
      <c r="O56" s="13">
        <v>50</v>
      </c>
      <c r="P56" s="15" t="s">
        <v>2697</v>
      </c>
      <c r="Q56" s="13" t="s">
        <v>532</v>
      </c>
      <c r="R56" s="13" t="s">
        <v>533</v>
      </c>
      <c r="S56" s="13">
        <v>120</v>
      </c>
      <c r="T56" s="13" t="s">
        <v>811</v>
      </c>
      <c r="U56" s="23" t="s">
        <v>534</v>
      </c>
      <c r="V56" s="61" t="s">
        <v>25</v>
      </c>
      <c r="W56" s="134" t="s">
        <v>2704</v>
      </c>
      <c r="X56" s="134" t="s">
        <v>832</v>
      </c>
      <c r="Y56" s="134" t="s">
        <v>832</v>
      </c>
      <c r="Z56" s="134" t="s">
        <v>832</v>
      </c>
      <c r="AA56" s="45" t="s">
        <v>832</v>
      </c>
      <c r="AB56" s="17" t="s">
        <v>532</v>
      </c>
      <c r="AC56" s="17" t="s">
        <v>535</v>
      </c>
      <c r="AD56" s="17" t="s">
        <v>536</v>
      </c>
      <c r="AE56" s="54">
        <v>13694</v>
      </c>
      <c r="AF56" s="17" t="s">
        <v>536</v>
      </c>
      <c r="AG56" s="46">
        <v>13694</v>
      </c>
      <c r="AH56" s="144" t="s">
        <v>843</v>
      </c>
      <c r="AI56" s="148" t="s">
        <v>28</v>
      </c>
    </row>
    <row r="57" spans="1:35" ht="35" customHeight="1" x14ac:dyDescent="0.2">
      <c r="A57" s="134" t="s">
        <v>761</v>
      </c>
      <c r="B57" s="13" t="s">
        <v>537</v>
      </c>
      <c r="C57" s="179">
        <v>53.01848049281314</v>
      </c>
      <c r="D57" s="179">
        <v>38.223134839151264</v>
      </c>
      <c r="E57" s="179">
        <v>8.0164271047227924</v>
      </c>
      <c r="F57" s="13" t="s">
        <v>3</v>
      </c>
      <c r="G57" s="13" t="s">
        <v>4</v>
      </c>
      <c r="H57" s="15" t="s">
        <v>29</v>
      </c>
      <c r="I57" s="151" t="s">
        <v>2716</v>
      </c>
      <c r="J57" s="36" t="s">
        <v>538</v>
      </c>
      <c r="K57" s="17" t="s">
        <v>539</v>
      </c>
      <c r="L57" s="14" t="s">
        <v>540</v>
      </c>
      <c r="M57" s="17" t="s">
        <v>541</v>
      </c>
      <c r="N57" s="17" t="s">
        <v>20</v>
      </c>
      <c r="O57" s="13">
        <v>51</v>
      </c>
      <c r="P57" s="15" t="s">
        <v>2697</v>
      </c>
      <c r="Q57" s="13" t="s">
        <v>542</v>
      </c>
      <c r="R57" s="13" t="s">
        <v>543</v>
      </c>
      <c r="S57" s="13">
        <v>112</v>
      </c>
      <c r="T57" s="13" t="s">
        <v>544</v>
      </c>
      <c r="U57" s="23" t="s">
        <v>545</v>
      </c>
      <c r="V57" s="62" t="s">
        <v>698</v>
      </c>
      <c r="W57" s="17" t="s">
        <v>241</v>
      </c>
      <c r="X57" s="20" t="s">
        <v>832</v>
      </c>
      <c r="Y57" s="20" t="s">
        <v>832</v>
      </c>
      <c r="Z57" s="20" t="s">
        <v>832</v>
      </c>
      <c r="AA57" s="46" t="s">
        <v>832</v>
      </c>
      <c r="AB57" s="19" t="s">
        <v>832</v>
      </c>
      <c r="AC57" s="19" t="s">
        <v>832</v>
      </c>
      <c r="AD57" s="19" t="s">
        <v>832</v>
      </c>
      <c r="AE57" s="54" t="s">
        <v>832</v>
      </c>
      <c r="AF57" s="19" t="s">
        <v>832</v>
      </c>
      <c r="AG57" s="46" t="s">
        <v>832</v>
      </c>
      <c r="AH57" s="144" t="s">
        <v>843</v>
      </c>
      <c r="AI57" s="148" t="s">
        <v>320</v>
      </c>
    </row>
    <row r="58" spans="1:35" ht="16" customHeight="1" x14ac:dyDescent="0.2">
      <c r="A58" s="134" t="s">
        <v>760</v>
      </c>
      <c r="B58" s="13" t="s">
        <v>546</v>
      </c>
      <c r="C58" s="178">
        <v>27.101984941820671</v>
      </c>
      <c r="D58" s="178">
        <v>21.155373032169745</v>
      </c>
      <c r="E58" s="178">
        <v>0.61327857631759064</v>
      </c>
      <c r="F58" s="13" t="s">
        <v>3</v>
      </c>
      <c r="G58" s="13" t="s">
        <v>4</v>
      </c>
      <c r="H58" s="15" t="s">
        <v>29</v>
      </c>
      <c r="I58" s="14" t="s">
        <v>2702</v>
      </c>
      <c r="J58" s="36" t="s">
        <v>547</v>
      </c>
      <c r="K58" s="17" t="s">
        <v>687</v>
      </c>
      <c r="L58" s="14" t="s">
        <v>688</v>
      </c>
      <c r="M58" s="17" t="s">
        <v>548</v>
      </c>
      <c r="N58" s="17" t="s">
        <v>20</v>
      </c>
      <c r="O58" s="13">
        <v>41</v>
      </c>
      <c r="P58" s="15" t="s">
        <v>2697</v>
      </c>
      <c r="Q58" s="13" t="s">
        <v>549</v>
      </c>
      <c r="R58" s="13" t="s">
        <v>550</v>
      </c>
      <c r="S58" s="13">
        <v>80</v>
      </c>
      <c r="T58" s="13" t="s">
        <v>810</v>
      </c>
      <c r="U58" s="23" t="s">
        <v>551</v>
      </c>
      <c r="V58" s="61" t="s">
        <v>25</v>
      </c>
      <c r="W58" s="134" t="s">
        <v>2704</v>
      </c>
      <c r="X58" s="134" t="s">
        <v>552</v>
      </c>
      <c r="Y58" s="134" t="s">
        <v>550</v>
      </c>
      <c r="Z58" s="134" t="s">
        <v>553</v>
      </c>
      <c r="AA58" s="46">
        <v>13431</v>
      </c>
      <c r="AB58" s="17" t="s">
        <v>554</v>
      </c>
      <c r="AC58" s="17" t="s">
        <v>555</v>
      </c>
      <c r="AD58" s="17" t="s">
        <v>556</v>
      </c>
      <c r="AE58" s="54">
        <v>12239</v>
      </c>
      <c r="AF58" s="17" t="s">
        <v>557</v>
      </c>
      <c r="AG58" s="46">
        <v>25590</v>
      </c>
      <c r="AH58" s="1" t="s">
        <v>42</v>
      </c>
      <c r="AI58" s="148" t="s">
        <v>662</v>
      </c>
    </row>
    <row r="59" spans="1:35" ht="48" x14ac:dyDescent="0.2">
      <c r="A59" s="134" t="s">
        <v>759</v>
      </c>
      <c r="B59" s="13" t="s">
        <v>558</v>
      </c>
      <c r="C59" s="179">
        <v>52.334017796030118</v>
      </c>
      <c r="D59" s="179">
        <v>44.421629021218344</v>
      </c>
      <c r="E59" s="179">
        <v>14.789869952087612</v>
      </c>
      <c r="F59" s="13" t="s">
        <v>14</v>
      </c>
      <c r="G59" s="13" t="s">
        <v>4</v>
      </c>
      <c r="H59" s="15" t="s">
        <v>4</v>
      </c>
      <c r="I59" s="199" t="s">
        <v>2880</v>
      </c>
      <c r="J59" s="36" t="s">
        <v>559</v>
      </c>
      <c r="K59" s="183" t="s">
        <v>673</v>
      </c>
      <c r="L59" s="14" t="s">
        <v>674</v>
      </c>
      <c r="M59" s="17" t="s">
        <v>560</v>
      </c>
      <c r="N59" s="17" t="s">
        <v>20</v>
      </c>
      <c r="O59" s="13">
        <v>51</v>
      </c>
      <c r="P59" s="15" t="s">
        <v>2697</v>
      </c>
      <c r="Q59" s="13" t="s">
        <v>561</v>
      </c>
      <c r="R59" s="132" t="s">
        <v>562</v>
      </c>
      <c r="S59" s="13">
        <v>156</v>
      </c>
      <c r="T59" s="132" t="s">
        <v>809</v>
      </c>
      <c r="U59" s="23" t="s">
        <v>563</v>
      </c>
      <c r="V59" s="62" t="s">
        <v>699</v>
      </c>
      <c r="W59" s="17" t="s">
        <v>241</v>
      </c>
      <c r="X59" s="20" t="s">
        <v>832</v>
      </c>
      <c r="Y59" s="134" t="s">
        <v>832</v>
      </c>
      <c r="Z59" s="134" t="s">
        <v>832</v>
      </c>
      <c r="AA59" s="45" t="s">
        <v>832</v>
      </c>
      <c r="AB59" s="17" t="s">
        <v>832</v>
      </c>
      <c r="AC59" s="17" t="s">
        <v>832</v>
      </c>
      <c r="AD59" s="17" t="s">
        <v>832</v>
      </c>
      <c r="AE59" s="55" t="s">
        <v>832</v>
      </c>
      <c r="AF59" s="17" t="s">
        <v>832</v>
      </c>
      <c r="AG59" s="45" t="s">
        <v>832</v>
      </c>
      <c r="AH59" s="1" t="s">
        <v>844</v>
      </c>
      <c r="AI59" s="148" t="s">
        <v>3</v>
      </c>
    </row>
    <row r="60" spans="1:35" ht="35" customHeight="1" x14ac:dyDescent="0.2">
      <c r="A60" s="134" t="s">
        <v>758</v>
      </c>
      <c r="B60" s="13" t="s">
        <v>564</v>
      </c>
      <c r="C60" s="178">
        <v>47.405886379192332</v>
      </c>
      <c r="D60" s="178">
        <v>41.297741273100613</v>
      </c>
      <c r="E60" s="178" t="s">
        <v>2847</v>
      </c>
      <c r="F60" s="13" t="s">
        <v>3</v>
      </c>
      <c r="G60" s="13" t="s">
        <v>29</v>
      </c>
      <c r="H60" s="15" t="s">
        <v>29</v>
      </c>
      <c r="I60" s="14" t="s">
        <v>2709</v>
      </c>
      <c r="J60" s="36" t="s">
        <v>68</v>
      </c>
      <c r="K60" s="17" t="s">
        <v>565</v>
      </c>
      <c r="L60" s="14" t="s">
        <v>566</v>
      </c>
      <c r="M60" s="17" t="s">
        <v>567</v>
      </c>
      <c r="N60" s="17" t="s">
        <v>33</v>
      </c>
      <c r="O60" s="13">
        <v>57</v>
      </c>
      <c r="P60" s="15" t="s">
        <v>2697</v>
      </c>
      <c r="Q60" s="13" t="s">
        <v>568</v>
      </c>
      <c r="R60" s="132" t="s">
        <v>569</v>
      </c>
      <c r="S60" s="13">
        <v>135</v>
      </c>
      <c r="T60" s="33" t="s">
        <v>570</v>
      </c>
      <c r="U60" s="23" t="s">
        <v>571</v>
      </c>
      <c r="V60" s="61" t="s">
        <v>25</v>
      </c>
      <c r="W60" s="134" t="s">
        <v>2704</v>
      </c>
      <c r="X60" s="134" t="s">
        <v>572</v>
      </c>
      <c r="Y60" s="134" t="s">
        <v>569</v>
      </c>
      <c r="Z60" s="134" t="s">
        <v>573</v>
      </c>
      <c r="AA60" s="46">
        <v>11033</v>
      </c>
      <c r="AB60" s="17" t="s">
        <v>568</v>
      </c>
      <c r="AC60" s="17" t="s">
        <v>574</v>
      </c>
      <c r="AD60" s="17" t="s">
        <v>575</v>
      </c>
      <c r="AE60" s="54">
        <v>7369</v>
      </c>
      <c r="AF60" s="17" t="s">
        <v>576</v>
      </c>
      <c r="AG60" s="46">
        <v>18267</v>
      </c>
      <c r="AH60" s="1" t="s">
        <v>844</v>
      </c>
      <c r="AI60" s="148" t="s">
        <v>242</v>
      </c>
    </row>
    <row r="61" spans="1:35" ht="35" customHeight="1" x14ac:dyDescent="0.2">
      <c r="A61" s="134" t="s">
        <v>757</v>
      </c>
      <c r="B61" s="13" t="s">
        <v>577</v>
      </c>
      <c r="C61" s="178">
        <v>44.988364134154686</v>
      </c>
      <c r="D61" s="178">
        <v>36.747433264887064</v>
      </c>
      <c r="E61" s="178">
        <v>1.0184804928131417</v>
      </c>
      <c r="F61" s="13" t="s">
        <v>3</v>
      </c>
      <c r="G61" s="13" t="s">
        <v>4</v>
      </c>
      <c r="H61" s="15" t="s">
        <v>29</v>
      </c>
      <c r="I61" s="14" t="s">
        <v>2709</v>
      </c>
      <c r="J61" s="36" t="s">
        <v>578</v>
      </c>
      <c r="K61" s="17" t="s">
        <v>805</v>
      </c>
      <c r="L61" s="14" t="s">
        <v>579</v>
      </c>
      <c r="M61" s="17" t="s">
        <v>580</v>
      </c>
      <c r="N61" s="17" t="s">
        <v>56</v>
      </c>
      <c r="O61" s="13">
        <v>51</v>
      </c>
      <c r="P61" s="15" t="s">
        <v>2697</v>
      </c>
      <c r="Q61" s="13" t="s">
        <v>582</v>
      </c>
      <c r="R61" s="13" t="s">
        <v>581</v>
      </c>
      <c r="S61" s="13">
        <v>182</v>
      </c>
      <c r="T61" s="13" t="s">
        <v>583</v>
      </c>
      <c r="U61" s="23" t="s">
        <v>584</v>
      </c>
      <c r="V61" s="61" t="s">
        <v>25</v>
      </c>
      <c r="W61" s="134" t="s">
        <v>2704</v>
      </c>
      <c r="X61" s="17" t="s">
        <v>658</v>
      </c>
      <c r="Y61" s="17" t="s">
        <v>581</v>
      </c>
      <c r="Z61" s="199" t="s">
        <v>2877</v>
      </c>
      <c r="AA61" s="54">
        <v>10695</v>
      </c>
      <c r="AB61" s="132" t="s">
        <v>586</v>
      </c>
      <c r="AC61" s="198" t="s">
        <v>585</v>
      </c>
      <c r="AD61" s="198" t="s">
        <v>2868</v>
      </c>
      <c r="AE61" s="46">
        <v>7851</v>
      </c>
      <c r="AF61" s="199" t="s">
        <v>2876</v>
      </c>
      <c r="AG61" s="45">
        <v>18368</v>
      </c>
      <c r="AH61" s="144" t="s">
        <v>843</v>
      </c>
      <c r="AI61" s="148" t="s">
        <v>28</v>
      </c>
    </row>
    <row r="62" spans="1:35" ht="20" customHeight="1" x14ac:dyDescent="0.2">
      <c r="A62" s="134" t="s">
        <v>756</v>
      </c>
      <c r="B62" s="13" t="s">
        <v>587</v>
      </c>
      <c r="C62" s="180">
        <v>52.087611225188226</v>
      </c>
      <c r="D62" s="180">
        <v>33.037645448323069</v>
      </c>
      <c r="E62" s="184" t="s">
        <v>2847</v>
      </c>
      <c r="F62" s="13" t="s">
        <v>14</v>
      </c>
      <c r="G62" s="13" t="s">
        <v>29</v>
      </c>
      <c r="H62" s="15" t="s">
        <v>29</v>
      </c>
      <c r="I62" s="152" t="s">
        <v>2701</v>
      </c>
      <c r="J62" s="36" t="s">
        <v>588</v>
      </c>
      <c r="K62" s="181" t="s">
        <v>689</v>
      </c>
      <c r="L62" s="14" t="s">
        <v>690</v>
      </c>
      <c r="M62" s="17" t="s">
        <v>589</v>
      </c>
      <c r="N62" s="17" t="s">
        <v>33</v>
      </c>
      <c r="O62" s="13">
        <v>56</v>
      </c>
      <c r="P62" s="15" t="s">
        <v>2697</v>
      </c>
      <c r="Q62" s="13" t="s">
        <v>591</v>
      </c>
      <c r="R62" s="13" t="s">
        <v>590</v>
      </c>
      <c r="S62" s="13">
        <v>176</v>
      </c>
      <c r="T62" s="13" t="s">
        <v>2867</v>
      </c>
      <c r="U62" s="23" t="s">
        <v>592</v>
      </c>
      <c r="V62" s="61" t="s">
        <v>25</v>
      </c>
      <c r="W62" s="134" t="s">
        <v>2704</v>
      </c>
      <c r="X62" s="17" t="s">
        <v>594</v>
      </c>
      <c r="Y62" s="17" t="s">
        <v>590</v>
      </c>
      <c r="Z62" s="199" t="s">
        <v>2879</v>
      </c>
      <c r="AA62" s="54">
        <v>8536</v>
      </c>
      <c r="AB62" s="134" t="s">
        <v>591</v>
      </c>
      <c r="AC62" s="134" t="s">
        <v>593</v>
      </c>
      <c r="AD62" s="198" t="s">
        <v>2871</v>
      </c>
      <c r="AE62" s="46">
        <v>7934</v>
      </c>
      <c r="AF62" s="199" t="s">
        <v>2875</v>
      </c>
      <c r="AG62" s="45">
        <v>16294</v>
      </c>
      <c r="AH62" s="144" t="s">
        <v>843</v>
      </c>
      <c r="AI62" s="148" t="s">
        <v>28</v>
      </c>
    </row>
    <row r="63" spans="1:35" ht="20" customHeight="1" x14ac:dyDescent="0.2">
      <c r="A63" s="134" t="s">
        <v>755</v>
      </c>
      <c r="B63" s="13" t="s">
        <v>595</v>
      </c>
      <c r="C63" s="180">
        <v>32.769336071184121</v>
      </c>
      <c r="D63" s="180">
        <v>33.062286105407253</v>
      </c>
      <c r="E63" s="180">
        <v>0.35865845311430528</v>
      </c>
      <c r="F63" s="13" t="s">
        <v>3</v>
      </c>
      <c r="G63" s="13" t="s">
        <v>397</v>
      </c>
      <c r="H63" s="15" t="s">
        <v>29</v>
      </c>
      <c r="I63" s="152" t="s">
        <v>2701</v>
      </c>
      <c r="J63" s="36" t="s">
        <v>596</v>
      </c>
      <c r="K63" s="181" t="s">
        <v>691</v>
      </c>
      <c r="L63" s="14" t="s">
        <v>692</v>
      </c>
      <c r="M63" s="17" t="s">
        <v>597</v>
      </c>
      <c r="N63" s="17" t="s">
        <v>56</v>
      </c>
      <c r="O63" s="13">
        <v>50</v>
      </c>
      <c r="P63" s="15" t="s">
        <v>2697</v>
      </c>
      <c r="Q63" s="13" t="s">
        <v>598</v>
      </c>
      <c r="R63" s="132" t="s">
        <v>599</v>
      </c>
      <c r="S63" s="13">
        <v>193</v>
      </c>
      <c r="T63" s="13" t="s">
        <v>600</v>
      </c>
      <c r="U63" s="23" t="s">
        <v>601</v>
      </c>
      <c r="V63" s="61" t="s">
        <v>25</v>
      </c>
      <c r="W63" s="134" t="s">
        <v>2704</v>
      </c>
      <c r="X63" s="13" t="s">
        <v>598</v>
      </c>
      <c r="Y63" s="13" t="s">
        <v>604</v>
      </c>
      <c r="Z63" s="13" t="s">
        <v>605</v>
      </c>
      <c r="AA63" s="44">
        <v>9037</v>
      </c>
      <c r="AB63" s="132" t="s">
        <v>602</v>
      </c>
      <c r="AC63" s="132" t="s">
        <v>599</v>
      </c>
      <c r="AD63" s="132" t="s">
        <v>603</v>
      </c>
      <c r="AE63" s="60">
        <v>7646</v>
      </c>
      <c r="AF63" s="13" t="s">
        <v>606</v>
      </c>
      <c r="AG63" s="49">
        <v>16490</v>
      </c>
      <c r="AH63" s="1" t="s">
        <v>42</v>
      </c>
      <c r="AI63" s="148" t="s">
        <v>662</v>
      </c>
    </row>
    <row r="64" spans="1:35" ht="20" customHeight="1" x14ac:dyDescent="0.2">
      <c r="A64" s="134" t="s">
        <v>753</v>
      </c>
      <c r="B64" s="13" t="s">
        <v>607</v>
      </c>
      <c r="C64" s="180">
        <v>30.913073237508556</v>
      </c>
      <c r="D64" s="180">
        <v>33.30595482546201</v>
      </c>
      <c r="E64" s="180">
        <v>3.1211498973305956</v>
      </c>
      <c r="F64" s="13" t="s">
        <v>14</v>
      </c>
      <c r="G64" s="13" t="s">
        <v>4</v>
      </c>
      <c r="H64" s="15" t="s">
        <v>29</v>
      </c>
      <c r="I64" s="152" t="s">
        <v>2701</v>
      </c>
      <c r="J64" s="36" t="s">
        <v>608</v>
      </c>
      <c r="K64" s="17" t="s">
        <v>609</v>
      </c>
      <c r="L64" s="14" t="s">
        <v>610</v>
      </c>
      <c r="M64" s="17" t="s">
        <v>611</v>
      </c>
      <c r="N64" s="17" t="s">
        <v>20</v>
      </c>
      <c r="O64" s="13">
        <v>48</v>
      </c>
      <c r="P64" s="15" t="s">
        <v>2697</v>
      </c>
      <c r="Q64" s="13" t="s">
        <v>613</v>
      </c>
      <c r="R64" s="13" t="s">
        <v>612</v>
      </c>
      <c r="S64" s="13">
        <v>177</v>
      </c>
      <c r="T64" s="13" t="s">
        <v>2865</v>
      </c>
      <c r="U64" s="23" t="s">
        <v>614</v>
      </c>
      <c r="V64" s="61" t="s">
        <v>25</v>
      </c>
      <c r="W64" s="134" t="s">
        <v>2704</v>
      </c>
      <c r="X64" s="17" t="s">
        <v>616</v>
      </c>
      <c r="Y64" s="17" t="s">
        <v>612</v>
      </c>
      <c r="Z64" s="17" t="s">
        <v>2878</v>
      </c>
      <c r="AA64" s="58">
        <v>8852</v>
      </c>
      <c r="AB64" s="134" t="s">
        <v>613</v>
      </c>
      <c r="AC64" s="134" t="s">
        <v>615</v>
      </c>
      <c r="AD64" s="198" t="s">
        <v>2869</v>
      </c>
      <c r="AE64" s="46">
        <v>8462</v>
      </c>
      <c r="AF64" s="199" t="s">
        <v>2874</v>
      </c>
      <c r="AG64" s="45">
        <v>17137</v>
      </c>
      <c r="AH64" s="144" t="s">
        <v>843</v>
      </c>
      <c r="AI64" s="148" t="s">
        <v>28</v>
      </c>
    </row>
    <row r="65" spans="1:35" ht="20" customHeight="1" x14ac:dyDescent="0.2">
      <c r="A65" s="134" t="s">
        <v>754</v>
      </c>
      <c r="B65" s="13" t="s">
        <v>617</v>
      </c>
      <c r="C65" s="180">
        <v>45.760438056125942</v>
      </c>
      <c r="D65" s="180">
        <v>37.338809034907598</v>
      </c>
      <c r="E65" s="180">
        <v>2.0752908966461328</v>
      </c>
      <c r="F65" s="13" t="s">
        <v>3</v>
      </c>
      <c r="G65" s="13" t="s">
        <v>4</v>
      </c>
      <c r="H65" s="15" t="s">
        <v>29</v>
      </c>
      <c r="I65" s="152" t="s">
        <v>2701</v>
      </c>
      <c r="J65" s="36" t="s">
        <v>618</v>
      </c>
      <c r="K65" s="17" t="s">
        <v>619</v>
      </c>
      <c r="L65" s="14" t="s">
        <v>807</v>
      </c>
      <c r="M65" s="17" t="s">
        <v>620</v>
      </c>
      <c r="N65" s="17" t="s">
        <v>20</v>
      </c>
      <c r="O65" s="13">
        <v>44</v>
      </c>
      <c r="P65" s="15" t="s">
        <v>2697</v>
      </c>
      <c r="Q65" s="13" t="s">
        <v>622</v>
      </c>
      <c r="R65" s="13" t="s">
        <v>621</v>
      </c>
      <c r="S65" s="13">
        <v>156</v>
      </c>
      <c r="T65" s="13" t="s">
        <v>2866</v>
      </c>
      <c r="U65" s="23" t="s">
        <v>623</v>
      </c>
      <c r="V65" s="61" t="s">
        <v>25</v>
      </c>
      <c r="W65" s="134" t="s">
        <v>2704</v>
      </c>
      <c r="X65" s="17" t="s">
        <v>625</v>
      </c>
      <c r="Y65" s="17" t="s">
        <v>621</v>
      </c>
      <c r="Z65" s="199" t="s">
        <v>2872</v>
      </c>
      <c r="AA65" s="58">
        <v>10174</v>
      </c>
      <c r="AB65" s="6" t="s">
        <v>622</v>
      </c>
      <c r="AC65" s="6" t="s">
        <v>624</v>
      </c>
      <c r="AD65" s="198" t="s">
        <v>2870</v>
      </c>
      <c r="AE65" s="46">
        <v>14951</v>
      </c>
      <c r="AF65" s="199" t="s">
        <v>2873</v>
      </c>
      <c r="AG65" s="45">
        <v>24969</v>
      </c>
      <c r="AH65" s="144" t="s">
        <v>843</v>
      </c>
      <c r="AI65" s="148" t="s">
        <v>28</v>
      </c>
    </row>
    <row r="67" spans="1:35" x14ac:dyDescent="0.2">
      <c r="AI67"/>
    </row>
    <row r="68" spans="1:35" x14ac:dyDescent="0.2">
      <c r="AI68"/>
    </row>
    <row r="69" spans="1:35" x14ac:dyDescent="0.2">
      <c r="AI69"/>
    </row>
    <row r="70" spans="1:35" x14ac:dyDescent="0.2">
      <c r="AI70"/>
    </row>
    <row r="71" spans="1:35" x14ac:dyDescent="0.2">
      <c r="AI71"/>
    </row>
    <row r="72" spans="1:35" x14ac:dyDescent="0.2">
      <c r="AI72"/>
    </row>
    <row r="73" spans="1:35" x14ac:dyDescent="0.2">
      <c r="AI73"/>
    </row>
    <row r="74" spans="1:35" x14ac:dyDescent="0.2">
      <c r="AI74"/>
    </row>
  </sheetData>
  <autoFilter ref="A4:AI65" xr:uid="{00000000-0009-0000-0000-000000000000}">
    <filterColumn colId="10" showButton="0"/>
    <filterColumn colId="11" showButton="0"/>
  </autoFilter>
  <mergeCells count="24">
    <mergeCell ref="K3:M4"/>
    <mergeCell ref="I16:I17"/>
    <mergeCell ref="I3:I4"/>
    <mergeCell ref="W3:AH3"/>
    <mergeCell ref="Q17:U17"/>
    <mergeCell ref="N3:N4"/>
    <mergeCell ref="N16:N17"/>
    <mergeCell ref="O16:O17"/>
    <mergeCell ref="A3:A4"/>
    <mergeCell ref="B3:B4"/>
    <mergeCell ref="J3:J4"/>
    <mergeCell ref="Q53:U53"/>
    <mergeCell ref="P3:V3"/>
    <mergeCell ref="F3:F4"/>
    <mergeCell ref="E3:E4"/>
    <mergeCell ref="D3:D4"/>
    <mergeCell ref="C3:C4"/>
    <mergeCell ref="G3:G4"/>
    <mergeCell ref="C16:C17"/>
    <mergeCell ref="D16:D17"/>
    <mergeCell ref="E16:E17"/>
    <mergeCell ref="F16:F17"/>
    <mergeCell ref="G16:G17"/>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43"/>
  <sheetViews>
    <sheetView workbookViewId="0">
      <pane xSplit="1" ySplit="6" topLeftCell="B7" activePane="bottomRight" state="frozen"/>
      <selection pane="topRight" activeCell="C1" sqref="C1"/>
      <selection pane="bottomLeft" activeCell="A5" sqref="A5"/>
      <selection pane="bottomRight" activeCell="B7" sqref="B7"/>
    </sheetView>
  </sheetViews>
  <sheetFormatPr baseColWidth="10" defaultColWidth="11.1640625" defaultRowHeight="16" x14ac:dyDescent="0.2"/>
  <cols>
    <col min="1" max="1" width="13.5" customWidth="1"/>
    <col min="2" max="2" width="11.1640625" style="64"/>
    <col min="3" max="3" width="20.6640625" customWidth="1"/>
    <col min="7" max="9" width="11.1640625" bestFit="1" customWidth="1"/>
    <col min="10" max="10" width="12.1640625" bestFit="1" customWidth="1"/>
    <col min="11" max="13" width="11.1640625" bestFit="1" customWidth="1"/>
    <col min="14" max="14" width="12.1640625" bestFit="1" customWidth="1"/>
    <col min="15" max="17" width="11.1640625" bestFit="1" customWidth="1"/>
    <col min="18" max="18" width="12.1640625" bestFit="1" customWidth="1"/>
    <col min="28" max="28" width="1" customWidth="1"/>
  </cols>
  <sheetData>
    <row r="1" spans="1:29" x14ac:dyDescent="0.2">
      <c r="A1" s="63" t="s">
        <v>2835</v>
      </c>
    </row>
    <row r="2" spans="1:29" ht="17" thickBot="1" x14ac:dyDescent="0.25"/>
    <row r="3" spans="1:29" ht="16.25" customHeight="1" x14ac:dyDescent="0.2">
      <c r="A3" s="234" t="s">
        <v>712</v>
      </c>
      <c r="B3" s="237" t="s">
        <v>831</v>
      </c>
      <c r="C3" s="229" t="s">
        <v>845</v>
      </c>
      <c r="D3" s="229" t="s">
        <v>846</v>
      </c>
      <c r="E3" s="229" t="s">
        <v>847</v>
      </c>
      <c r="F3" s="231" t="s">
        <v>848</v>
      </c>
      <c r="G3" s="240" t="s">
        <v>849</v>
      </c>
      <c r="H3" s="241"/>
      <c r="I3" s="241"/>
      <c r="J3" s="242"/>
      <c r="K3" s="240" t="s">
        <v>850</v>
      </c>
      <c r="L3" s="241"/>
      <c r="M3" s="241"/>
      <c r="N3" s="242"/>
      <c r="O3" s="240" t="s">
        <v>851</v>
      </c>
      <c r="P3" s="241"/>
      <c r="Q3" s="241"/>
      <c r="R3" s="242"/>
      <c r="S3" s="237" t="s">
        <v>852</v>
      </c>
      <c r="T3" s="229" t="s">
        <v>853</v>
      </c>
      <c r="U3" s="231" t="s">
        <v>854</v>
      </c>
      <c r="V3" s="226" t="s">
        <v>855</v>
      </c>
      <c r="W3" s="229" t="s">
        <v>856</v>
      </c>
      <c r="X3" s="231" t="s">
        <v>857</v>
      </c>
      <c r="Y3" s="226" t="s">
        <v>858</v>
      </c>
      <c r="Z3" s="229" t="s">
        <v>859</v>
      </c>
      <c r="AA3" s="231" t="s">
        <v>860</v>
      </c>
      <c r="AC3" s="223" t="s">
        <v>861</v>
      </c>
    </row>
    <row r="4" spans="1:29" x14ac:dyDescent="0.2">
      <c r="A4" s="235"/>
      <c r="B4" s="238"/>
      <c r="C4" s="206"/>
      <c r="D4" s="206"/>
      <c r="E4" s="206"/>
      <c r="F4" s="232"/>
      <c r="G4" s="243"/>
      <c r="H4" s="212"/>
      <c r="I4" s="212"/>
      <c r="J4" s="244"/>
      <c r="K4" s="243"/>
      <c r="L4" s="212"/>
      <c r="M4" s="212"/>
      <c r="N4" s="244"/>
      <c r="O4" s="243"/>
      <c r="P4" s="212"/>
      <c r="Q4" s="212"/>
      <c r="R4" s="244"/>
      <c r="S4" s="238"/>
      <c r="T4" s="206"/>
      <c r="U4" s="232"/>
      <c r="V4" s="227"/>
      <c r="W4" s="206"/>
      <c r="X4" s="232"/>
      <c r="Y4" s="227"/>
      <c r="Z4" s="206"/>
      <c r="AA4" s="232"/>
      <c r="AC4" s="224"/>
    </row>
    <row r="5" spans="1:29" x14ac:dyDescent="0.2">
      <c r="A5" s="235"/>
      <c r="B5" s="238"/>
      <c r="C5" s="206"/>
      <c r="D5" s="206"/>
      <c r="E5" s="206"/>
      <c r="F5" s="232"/>
      <c r="G5" s="243"/>
      <c r="H5" s="212"/>
      <c r="I5" s="212"/>
      <c r="J5" s="244"/>
      <c r="K5" s="243"/>
      <c r="L5" s="212"/>
      <c r="M5" s="212"/>
      <c r="N5" s="244"/>
      <c r="O5" s="243"/>
      <c r="P5" s="212"/>
      <c r="Q5" s="212"/>
      <c r="R5" s="244"/>
      <c r="S5" s="238"/>
      <c r="T5" s="206"/>
      <c r="U5" s="232"/>
      <c r="V5" s="227"/>
      <c r="W5" s="206"/>
      <c r="X5" s="232"/>
      <c r="Y5" s="227"/>
      <c r="Z5" s="206"/>
      <c r="AA5" s="232"/>
      <c r="AC5" s="224"/>
    </row>
    <row r="6" spans="1:29" s="70" customFormat="1" ht="20" thickBot="1" x14ac:dyDescent="0.3">
      <c r="A6" s="236"/>
      <c r="B6" s="239"/>
      <c r="C6" s="230"/>
      <c r="D6" s="230"/>
      <c r="E6" s="230"/>
      <c r="F6" s="233"/>
      <c r="G6" s="137" t="s">
        <v>862</v>
      </c>
      <c r="H6" s="138" t="s">
        <v>863</v>
      </c>
      <c r="I6" s="139" t="s">
        <v>864</v>
      </c>
      <c r="J6" s="140" t="s">
        <v>865</v>
      </c>
      <c r="K6" s="137" t="s">
        <v>862</v>
      </c>
      <c r="L6" s="138" t="s">
        <v>863</v>
      </c>
      <c r="M6" s="139" t="s">
        <v>864</v>
      </c>
      <c r="N6" s="140" t="s">
        <v>865</v>
      </c>
      <c r="O6" s="137" t="s">
        <v>862</v>
      </c>
      <c r="P6" s="138" t="s">
        <v>863</v>
      </c>
      <c r="Q6" s="139" t="s">
        <v>864</v>
      </c>
      <c r="R6" s="140" t="s">
        <v>865</v>
      </c>
      <c r="S6" s="239"/>
      <c r="T6" s="230"/>
      <c r="U6" s="233"/>
      <c r="V6" s="228"/>
      <c r="W6" s="230"/>
      <c r="X6" s="233"/>
      <c r="Y6" s="228"/>
      <c r="Z6" s="230"/>
      <c r="AA6" s="233"/>
      <c r="AC6" s="225"/>
    </row>
    <row r="7" spans="1:29" s="78" customFormat="1" x14ac:dyDescent="0.2">
      <c r="A7" s="66" t="s">
        <v>725</v>
      </c>
      <c r="B7" s="71" t="s">
        <v>6</v>
      </c>
      <c r="C7" s="66" t="s">
        <v>866</v>
      </c>
      <c r="D7" s="66" t="s">
        <v>308</v>
      </c>
      <c r="E7" s="66" t="s">
        <v>320</v>
      </c>
      <c r="F7" s="66" t="s">
        <v>867</v>
      </c>
      <c r="G7" s="72" t="s">
        <v>832</v>
      </c>
      <c r="H7" s="73" t="s">
        <v>832</v>
      </c>
      <c r="I7" s="74" t="s">
        <v>832</v>
      </c>
      <c r="J7" s="68" t="s">
        <v>832</v>
      </c>
      <c r="K7" s="75" t="s">
        <v>832</v>
      </c>
      <c r="L7" s="73" t="s">
        <v>832</v>
      </c>
      <c r="M7" s="73" t="s">
        <v>832</v>
      </c>
      <c r="N7" s="68" t="s">
        <v>832</v>
      </c>
      <c r="O7" s="75" t="s">
        <v>832</v>
      </c>
      <c r="P7" s="73" t="s">
        <v>832</v>
      </c>
      <c r="Q7" s="73" t="s">
        <v>832</v>
      </c>
      <c r="R7" s="69" t="s">
        <v>832</v>
      </c>
      <c r="S7" s="73" t="s">
        <v>832</v>
      </c>
      <c r="T7" s="73" t="s">
        <v>832</v>
      </c>
      <c r="U7" s="73" t="s">
        <v>832</v>
      </c>
      <c r="V7" s="76" t="s">
        <v>832</v>
      </c>
      <c r="W7" s="66" t="s">
        <v>832</v>
      </c>
      <c r="X7" s="77" t="s">
        <v>832</v>
      </c>
      <c r="Y7" s="66" t="s">
        <v>832</v>
      </c>
      <c r="Z7" s="66" t="s">
        <v>832</v>
      </c>
      <c r="AA7" s="77" t="s">
        <v>832</v>
      </c>
      <c r="AC7" s="66" t="s">
        <v>3</v>
      </c>
    </row>
    <row r="8" spans="1:29" s="78" customFormat="1" x14ac:dyDescent="0.2">
      <c r="A8" s="66" t="s">
        <v>725</v>
      </c>
      <c r="B8" s="71" t="s">
        <v>6</v>
      </c>
      <c r="C8" s="66" t="s">
        <v>866</v>
      </c>
      <c r="D8" s="66" t="s">
        <v>308</v>
      </c>
      <c r="E8" s="66" t="s">
        <v>320</v>
      </c>
      <c r="F8" s="66" t="s">
        <v>868</v>
      </c>
      <c r="G8" s="72" t="s">
        <v>832</v>
      </c>
      <c r="H8" s="73" t="s">
        <v>832</v>
      </c>
      <c r="I8" s="74" t="s">
        <v>832</v>
      </c>
      <c r="J8" s="68" t="s">
        <v>832</v>
      </c>
      <c r="K8" s="75" t="s">
        <v>832</v>
      </c>
      <c r="L8" s="73" t="s">
        <v>832</v>
      </c>
      <c r="M8" s="73" t="s">
        <v>832</v>
      </c>
      <c r="N8" s="68" t="s">
        <v>832</v>
      </c>
      <c r="O8" s="75" t="s">
        <v>832</v>
      </c>
      <c r="P8" s="73" t="s">
        <v>832</v>
      </c>
      <c r="Q8" s="73" t="s">
        <v>832</v>
      </c>
      <c r="R8" s="69" t="s">
        <v>832</v>
      </c>
      <c r="S8" s="73" t="s">
        <v>832</v>
      </c>
      <c r="T8" s="73" t="s">
        <v>832</v>
      </c>
      <c r="U8" s="73" t="s">
        <v>832</v>
      </c>
      <c r="V8" s="76" t="s">
        <v>832</v>
      </c>
      <c r="W8" s="66" t="s">
        <v>832</v>
      </c>
      <c r="X8" s="77" t="s">
        <v>832</v>
      </c>
      <c r="Y8" s="66" t="s">
        <v>832</v>
      </c>
      <c r="Z8" s="66" t="s">
        <v>832</v>
      </c>
      <c r="AA8" s="77" t="s">
        <v>832</v>
      </c>
      <c r="AC8" s="66" t="s">
        <v>3</v>
      </c>
    </row>
    <row r="9" spans="1:29" s="78" customFormat="1" x14ac:dyDescent="0.2">
      <c r="A9" s="66" t="s">
        <v>725</v>
      </c>
      <c r="B9" s="71" t="s">
        <v>6</v>
      </c>
      <c r="C9" s="66" t="s">
        <v>866</v>
      </c>
      <c r="D9" s="66" t="s">
        <v>308</v>
      </c>
      <c r="E9" s="66" t="s">
        <v>320</v>
      </c>
      <c r="F9" s="66" t="s">
        <v>869</v>
      </c>
      <c r="G9" s="72">
        <v>16203</v>
      </c>
      <c r="H9" s="73">
        <v>16576</v>
      </c>
      <c r="I9" s="74">
        <v>32783</v>
      </c>
      <c r="J9" s="68">
        <v>0.50562791690815356</v>
      </c>
      <c r="K9" s="75">
        <v>26333</v>
      </c>
      <c r="L9" s="73">
        <v>25789</v>
      </c>
      <c r="M9" s="73">
        <v>52123</v>
      </c>
      <c r="N9" s="68">
        <v>0.49477198165876868</v>
      </c>
      <c r="O9" s="75">
        <v>21197</v>
      </c>
      <c r="P9" s="73">
        <v>19685</v>
      </c>
      <c r="Q9" s="73">
        <v>40883</v>
      </c>
      <c r="R9" s="69">
        <v>0.48149597632267693</v>
      </c>
      <c r="S9" s="73">
        <v>63733</v>
      </c>
      <c r="T9" s="73">
        <v>62050</v>
      </c>
      <c r="U9" s="73">
        <v>125789</v>
      </c>
      <c r="V9" s="76">
        <v>0.49330990674415498</v>
      </c>
      <c r="W9" s="66">
        <v>0.49054319298756799</v>
      </c>
      <c r="X9" s="77">
        <v>0.496076928966937</v>
      </c>
      <c r="Y9" s="66">
        <v>0.49330512702025398</v>
      </c>
      <c r="Z9" s="66">
        <v>0.490542336194496</v>
      </c>
      <c r="AA9" s="77">
        <v>0.49606819303971</v>
      </c>
      <c r="AC9" s="66" t="s">
        <v>3</v>
      </c>
    </row>
    <row r="10" spans="1:29" s="78" customFormat="1" x14ac:dyDescent="0.2">
      <c r="A10" s="66" t="s">
        <v>725</v>
      </c>
      <c r="B10" s="71" t="s">
        <v>6</v>
      </c>
      <c r="C10" s="66" t="s">
        <v>866</v>
      </c>
      <c r="D10" s="66" t="s">
        <v>308</v>
      </c>
      <c r="E10" s="66" t="s">
        <v>320</v>
      </c>
      <c r="F10" s="66" t="s">
        <v>870</v>
      </c>
      <c r="G10" s="72" t="s">
        <v>832</v>
      </c>
      <c r="H10" s="73" t="s">
        <v>832</v>
      </c>
      <c r="I10" s="74" t="s">
        <v>832</v>
      </c>
      <c r="J10" s="68" t="s">
        <v>832</v>
      </c>
      <c r="K10" s="75" t="s">
        <v>832</v>
      </c>
      <c r="L10" s="73" t="s">
        <v>832</v>
      </c>
      <c r="M10" s="73" t="s">
        <v>832</v>
      </c>
      <c r="N10" s="68" t="s">
        <v>832</v>
      </c>
      <c r="O10" s="75" t="s">
        <v>832</v>
      </c>
      <c r="P10" s="73" t="s">
        <v>832</v>
      </c>
      <c r="Q10" s="73" t="s">
        <v>832</v>
      </c>
      <c r="R10" s="69" t="s">
        <v>832</v>
      </c>
      <c r="S10" s="73" t="s">
        <v>832</v>
      </c>
      <c r="T10" s="73" t="s">
        <v>832</v>
      </c>
      <c r="U10" s="197" t="s">
        <v>832</v>
      </c>
      <c r="V10" s="76" t="s">
        <v>832</v>
      </c>
      <c r="W10" s="66" t="s">
        <v>832</v>
      </c>
      <c r="X10" s="77" t="s">
        <v>832</v>
      </c>
      <c r="Y10" s="66" t="s">
        <v>832</v>
      </c>
      <c r="Z10" s="66" t="s">
        <v>832</v>
      </c>
      <c r="AA10" s="77" t="s">
        <v>832</v>
      </c>
      <c r="AC10" s="66" t="s">
        <v>3</v>
      </c>
    </row>
    <row r="11" spans="1:29" s="78" customFormat="1" x14ac:dyDescent="0.2">
      <c r="A11" s="66" t="s">
        <v>725</v>
      </c>
      <c r="B11" s="71" t="s">
        <v>6</v>
      </c>
      <c r="C11" s="66" t="s">
        <v>866</v>
      </c>
      <c r="D11" s="66" t="s">
        <v>308</v>
      </c>
      <c r="E11" s="66" t="s">
        <v>320</v>
      </c>
      <c r="F11" s="66" t="s">
        <v>871</v>
      </c>
      <c r="G11" s="72" t="s">
        <v>832</v>
      </c>
      <c r="H11" s="73" t="s">
        <v>832</v>
      </c>
      <c r="I11" s="74" t="s">
        <v>832</v>
      </c>
      <c r="J11" s="68" t="s">
        <v>832</v>
      </c>
      <c r="K11" s="75" t="s">
        <v>832</v>
      </c>
      <c r="L11" s="73" t="s">
        <v>832</v>
      </c>
      <c r="M11" s="73" t="s">
        <v>832</v>
      </c>
      <c r="N11" s="68" t="s">
        <v>832</v>
      </c>
      <c r="O11" s="75" t="s">
        <v>832</v>
      </c>
      <c r="P11" s="73" t="s">
        <v>832</v>
      </c>
      <c r="Q11" s="73" t="s">
        <v>832</v>
      </c>
      <c r="R11" s="69" t="s">
        <v>832</v>
      </c>
      <c r="S11" s="73" t="s">
        <v>832</v>
      </c>
      <c r="T11" s="73" t="s">
        <v>832</v>
      </c>
      <c r="U11" s="197" t="s">
        <v>832</v>
      </c>
      <c r="V11" s="76" t="s">
        <v>832</v>
      </c>
      <c r="W11" s="66" t="s">
        <v>832</v>
      </c>
      <c r="X11" s="77" t="s">
        <v>832</v>
      </c>
      <c r="Y11" s="66" t="s">
        <v>832</v>
      </c>
      <c r="Z11" s="66" t="s">
        <v>832</v>
      </c>
      <c r="AA11" s="77" t="s">
        <v>832</v>
      </c>
      <c r="AC11" s="66" t="s">
        <v>3</v>
      </c>
    </row>
    <row r="12" spans="1:29" s="78" customFormat="1" x14ac:dyDescent="0.2">
      <c r="A12" s="66" t="s">
        <v>725</v>
      </c>
      <c r="B12" s="71" t="s">
        <v>6</v>
      </c>
      <c r="C12" s="66" t="s">
        <v>866</v>
      </c>
      <c r="D12" s="66" t="s">
        <v>308</v>
      </c>
      <c r="E12" s="66" t="s">
        <v>320</v>
      </c>
      <c r="F12" s="66" t="s">
        <v>872</v>
      </c>
      <c r="G12" s="72">
        <v>40649</v>
      </c>
      <c r="H12" s="73">
        <v>0</v>
      </c>
      <c r="I12" s="74">
        <v>40653</v>
      </c>
      <c r="J12" s="68">
        <v>0</v>
      </c>
      <c r="K12" s="75">
        <v>54524</v>
      </c>
      <c r="L12" s="73">
        <v>0</v>
      </c>
      <c r="M12" s="73">
        <v>54528</v>
      </c>
      <c r="N12" s="68">
        <v>0</v>
      </c>
      <c r="O12" s="75">
        <v>35571</v>
      </c>
      <c r="P12" s="73">
        <v>0</v>
      </c>
      <c r="Q12" s="73">
        <v>35573</v>
      </c>
      <c r="R12" s="69">
        <v>0</v>
      </c>
      <c r="S12" s="73">
        <v>130744</v>
      </c>
      <c r="T12" s="73">
        <v>0</v>
      </c>
      <c r="U12" s="73">
        <v>130754</v>
      </c>
      <c r="V12" s="76">
        <v>0</v>
      </c>
      <c r="W12" s="66">
        <v>0</v>
      </c>
      <c r="X12" s="79">
        <v>2.82141238956912E-5</v>
      </c>
      <c r="Y12" s="66">
        <v>0</v>
      </c>
      <c r="Z12" s="66">
        <v>0</v>
      </c>
      <c r="AA12" s="79">
        <v>1.03466677529817E-5</v>
      </c>
      <c r="AC12" s="66" t="s">
        <v>3</v>
      </c>
    </row>
    <row r="13" spans="1:29" s="78" customFormat="1" x14ac:dyDescent="0.2">
      <c r="A13" s="66" t="s">
        <v>725</v>
      </c>
      <c r="B13" s="71" t="s">
        <v>6</v>
      </c>
      <c r="C13" s="66" t="s">
        <v>866</v>
      </c>
      <c r="D13" s="66" t="s">
        <v>308</v>
      </c>
      <c r="E13" s="66" t="s">
        <v>320</v>
      </c>
      <c r="F13" s="66" t="s">
        <v>873</v>
      </c>
      <c r="G13" s="72" t="s">
        <v>832</v>
      </c>
      <c r="H13" s="73" t="s">
        <v>832</v>
      </c>
      <c r="I13" s="74" t="s">
        <v>832</v>
      </c>
      <c r="J13" s="68" t="s">
        <v>832</v>
      </c>
      <c r="K13" s="75" t="s">
        <v>832</v>
      </c>
      <c r="L13" s="73" t="s">
        <v>832</v>
      </c>
      <c r="M13" s="73" t="s">
        <v>832</v>
      </c>
      <c r="N13" s="68" t="s">
        <v>832</v>
      </c>
      <c r="O13" s="75" t="s">
        <v>832</v>
      </c>
      <c r="P13" s="73" t="s">
        <v>832</v>
      </c>
      <c r="Q13" s="73" t="s">
        <v>832</v>
      </c>
      <c r="R13" s="69" t="s">
        <v>832</v>
      </c>
      <c r="S13" s="73" t="s">
        <v>832</v>
      </c>
      <c r="T13" s="73" t="s">
        <v>832</v>
      </c>
      <c r="U13" s="73" t="s">
        <v>832</v>
      </c>
      <c r="V13" s="76" t="s">
        <v>832</v>
      </c>
      <c r="W13" s="66" t="s">
        <v>832</v>
      </c>
      <c r="X13" s="77" t="s">
        <v>832</v>
      </c>
      <c r="Y13" s="66" t="s">
        <v>832</v>
      </c>
      <c r="Z13" s="66" t="s">
        <v>832</v>
      </c>
      <c r="AA13" s="77" t="s">
        <v>832</v>
      </c>
      <c r="AC13" s="66" t="s">
        <v>3</v>
      </c>
    </row>
    <row r="14" spans="1:29" s="78" customFormat="1" x14ac:dyDescent="0.2">
      <c r="A14" s="66" t="s">
        <v>725</v>
      </c>
      <c r="B14" s="71" t="s">
        <v>6</v>
      </c>
      <c r="C14" s="66" t="s">
        <v>866</v>
      </c>
      <c r="D14" s="66" t="s">
        <v>308</v>
      </c>
      <c r="E14" s="66" t="s">
        <v>320</v>
      </c>
      <c r="F14" s="66" t="s">
        <v>874</v>
      </c>
      <c r="G14" s="72" t="s">
        <v>832</v>
      </c>
      <c r="H14" s="73" t="s">
        <v>832</v>
      </c>
      <c r="I14" s="74" t="s">
        <v>832</v>
      </c>
      <c r="J14" s="68" t="s">
        <v>832</v>
      </c>
      <c r="K14" s="75" t="s">
        <v>832</v>
      </c>
      <c r="L14" s="73" t="s">
        <v>832</v>
      </c>
      <c r="M14" s="73" t="s">
        <v>832</v>
      </c>
      <c r="N14" s="68" t="s">
        <v>832</v>
      </c>
      <c r="O14" s="75" t="s">
        <v>832</v>
      </c>
      <c r="P14" s="73" t="s">
        <v>832</v>
      </c>
      <c r="Q14" s="73" t="s">
        <v>832</v>
      </c>
      <c r="R14" s="69" t="s">
        <v>832</v>
      </c>
      <c r="S14" s="73" t="s">
        <v>832</v>
      </c>
      <c r="T14" s="73" t="s">
        <v>832</v>
      </c>
      <c r="U14" s="73" t="s">
        <v>832</v>
      </c>
      <c r="V14" s="76" t="s">
        <v>832</v>
      </c>
      <c r="W14" s="66" t="s">
        <v>832</v>
      </c>
      <c r="X14" s="77" t="s">
        <v>832</v>
      </c>
      <c r="Y14" s="66" t="s">
        <v>832</v>
      </c>
      <c r="Z14" s="66" t="s">
        <v>832</v>
      </c>
      <c r="AA14" s="77" t="s">
        <v>832</v>
      </c>
      <c r="AC14" s="66" t="s">
        <v>3</v>
      </c>
    </row>
    <row r="15" spans="1:29" s="78" customFormat="1" x14ac:dyDescent="0.2">
      <c r="A15" s="66" t="s">
        <v>725</v>
      </c>
      <c r="B15" s="71" t="s">
        <v>6</v>
      </c>
      <c r="C15" s="66" t="s">
        <v>866</v>
      </c>
      <c r="D15" s="66" t="s">
        <v>308</v>
      </c>
      <c r="E15" s="66" t="s">
        <v>320</v>
      </c>
      <c r="F15" s="66" t="s">
        <v>875</v>
      </c>
      <c r="G15" s="72">
        <v>39233</v>
      </c>
      <c r="H15" s="73">
        <v>28</v>
      </c>
      <c r="I15" s="74">
        <v>39263</v>
      </c>
      <c r="J15" s="68">
        <v>7.1313959707612769E-4</v>
      </c>
      <c r="K15" s="75">
        <v>54431</v>
      </c>
      <c r="L15" s="73">
        <v>10</v>
      </c>
      <c r="M15" s="73">
        <v>54442</v>
      </c>
      <c r="N15" s="68">
        <v>1.8368171632195731E-4</v>
      </c>
      <c r="O15" s="75">
        <v>32698</v>
      </c>
      <c r="P15" s="73">
        <v>7</v>
      </c>
      <c r="Q15" s="73">
        <v>32709</v>
      </c>
      <c r="R15" s="69">
        <v>2.1400837689932435E-4</v>
      </c>
      <c r="S15" s="73">
        <v>126362</v>
      </c>
      <c r="T15" s="73">
        <v>45</v>
      </c>
      <c r="U15" s="73">
        <v>126414</v>
      </c>
      <c r="V15" s="76">
        <v>3.5599294342876601E-4</v>
      </c>
      <c r="W15" s="66">
        <v>2.5967517665409501E-4</v>
      </c>
      <c r="X15" s="77">
        <v>4.7631790070997001E-4</v>
      </c>
      <c r="Y15" s="66">
        <v>3.4667527159806398E-4</v>
      </c>
      <c r="Z15" s="66">
        <v>2.5186061772722302E-4</v>
      </c>
      <c r="AA15" s="77">
        <v>4.6143110626467902E-4</v>
      </c>
      <c r="AC15" s="66" t="s">
        <v>3</v>
      </c>
    </row>
    <row r="16" spans="1:29" s="78" customFormat="1" x14ac:dyDescent="0.2">
      <c r="A16" s="66" t="s">
        <v>725</v>
      </c>
      <c r="B16" s="71" t="s">
        <v>6</v>
      </c>
      <c r="C16" s="66" t="s">
        <v>866</v>
      </c>
      <c r="D16" s="66" t="s">
        <v>308</v>
      </c>
      <c r="E16" s="66" t="s">
        <v>320</v>
      </c>
      <c r="F16" s="66" t="s">
        <v>876</v>
      </c>
      <c r="G16" s="72">
        <v>18873</v>
      </c>
      <c r="H16" s="73">
        <v>68</v>
      </c>
      <c r="I16" s="74">
        <v>18942</v>
      </c>
      <c r="J16" s="68">
        <v>3.5899060289304192E-3</v>
      </c>
      <c r="K16" s="75">
        <v>23800</v>
      </c>
      <c r="L16" s="73">
        <v>56</v>
      </c>
      <c r="M16" s="73">
        <v>23858</v>
      </c>
      <c r="N16" s="68">
        <v>2.3472210579260624E-3</v>
      </c>
      <c r="O16" s="75">
        <v>28055</v>
      </c>
      <c r="P16" s="73">
        <v>90</v>
      </c>
      <c r="Q16" s="73">
        <v>28147</v>
      </c>
      <c r="R16" s="69">
        <v>3.1974988453476391E-3</v>
      </c>
      <c r="S16" s="73">
        <v>70728</v>
      </c>
      <c r="T16" s="73">
        <v>214</v>
      </c>
      <c r="U16" s="73">
        <v>70947</v>
      </c>
      <c r="V16" s="76">
        <v>3.0165487299484098E-3</v>
      </c>
      <c r="W16" s="66">
        <v>2.6263973606982598E-3</v>
      </c>
      <c r="X16" s="77">
        <v>3.4481816825923301E-3</v>
      </c>
      <c r="Y16" s="66">
        <v>3.00715590716699E-3</v>
      </c>
      <c r="Z16" s="66">
        <v>2.6211517735194E-3</v>
      </c>
      <c r="AA16" s="77">
        <v>3.42896429899221E-3</v>
      </c>
      <c r="AC16" s="66" t="s">
        <v>3</v>
      </c>
    </row>
    <row r="17" spans="1:29" s="78" customFormat="1" x14ac:dyDescent="0.2">
      <c r="A17" s="66" t="s">
        <v>725</v>
      </c>
      <c r="B17" s="71" t="s">
        <v>6</v>
      </c>
      <c r="C17" s="66" t="s">
        <v>866</v>
      </c>
      <c r="D17" s="66" t="s">
        <v>308</v>
      </c>
      <c r="E17" s="66" t="s">
        <v>320</v>
      </c>
      <c r="F17" s="66" t="s">
        <v>877</v>
      </c>
      <c r="G17" s="72">
        <v>37226</v>
      </c>
      <c r="H17" s="73">
        <v>428</v>
      </c>
      <c r="I17" s="74">
        <v>37657</v>
      </c>
      <c r="J17" s="68">
        <v>1.1365748731975463E-2</v>
      </c>
      <c r="K17" s="75">
        <v>41616</v>
      </c>
      <c r="L17" s="73">
        <v>427</v>
      </c>
      <c r="M17" s="73">
        <v>42046</v>
      </c>
      <c r="N17" s="68">
        <v>1.0155543928078771E-2</v>
      </c>
      <c r="O17" s="75">
        <v>29208</v>
      </c>
      <c r="P17" s="73">
        <v>312</v>
      </c>
      <c r="Q17" s="73">
        <v>29524</v>
      </c>
      <c r="R17" s="69">
        <v>1.0567673756943504E-2</v>
      </c>
      <c r="S17" s="73">
        <v>108050</v>
      </c>
      <c r="T17" s="73">
        <v>1167</v>
      </c>
      <c r="U17" s="73">
        <v>109227</v>
      </c>
      <c r="V17" s="76">
        <v>1.06851497477499E-2</v>
      </c>
      <c r="W17" s="66">
        <v>1.0083829850889601E-2</v>
      </c>
      <c r="X17" s="77">
        <v>1.1312660821595299E-2</v>
      </c>
      <c r="Y17" s="66">
        <v>1.0675820996726201E-2</v>
      </c>
      <c r="Z17" s="66">
        <v>1.0077381431035599E-2</v>
      </c>
      <c r="AA17" s="77">
        <v>1.1297197629112301E-2</v>
      </c>
      <c r="AC17" s="66" t="s">
        <v>3</v>
      </c>
    </row>
    <row r="18" spans="1:29" s="78" customFormat="1" x14ac:dyDescent="0.2">
      <c r="A18" s="66" t="s">
        <v>725</v>
      </c>
      <c r="B18" s="71" t="s">
        <v>6</v>
      </c>
      <c r="C18" s="66" t="s">
        <v>866</v>
      </c>
      <c r="D18" s="66" t="s">
        <v>308</v>
      </c>
      <c r="E18" s="66" t="s">
        <v>320</v>
      </c>
      <c r="F18" s="66" t="s">
        <v>878</v>
      </c>
      <c r="G18" s="72">
        <v>19039</v>
      </c>
      <c r="H18" s="73">
        <v>113</v>
      </c>
      <c r="I18" s="74">
        <v>19153</v>
      </c>
      <c r="J18" s="68">
        <v>5.8998590299169842E-3</v>
      </c>
      <c r="K18" s="75">
        <v>20501</v>
      </c>
      <c r="L18" s="73">
        <v>139</v>
      </c>
      <c r="M18" s="73">
        <v>20642</v>
      </c>
      <c r="N18" s="68">
        <v>6.7338436198042823E-3</v>
      </c>
      <c r="O18" s="75">
        <v>8296</v>
      </c>
      <c r="P18" s="73">
        <v>37</v>
      </c>
      <c r="Q18" s="73">
        <v>8333</v>
      </c>
      <c r="R18" s="69">
        <v>4.4401776071042844E-3</v>
      </c>
      <c r="S18" s="73">
        <v>47836</v>
      </c>
      <c r="T18" s="73">
        <v>289</v>
      </c>
      <c r="U18" s="73">
        <v>48128</v>
      </c>
      <c r="V18" s="76">
        <v>6.0051948051948103E-3</v>
      </c>
      <c r="W18" s="66">
        <v>5.3344708060175296E-3</v>
      </c>
      <c r="X18" s="77">
        <v>6.7365127174563401E-3</v>
      </c>
      <c r="Y18" s="66">
        <v>5.9958238720694704E-3</v>
      </c>
      <c r="Z18" s="66">
        <v>5.33150675117157E-3</v>
      </c>
      <c r="AA18" s="77">
        <v>6.7126939625615197E-3</v>
      </c>
      <c r="AC18" s="66" t="s">
        <v>3</v>
      </c>
    </row>
    <row r="19" spans="1:29" s="78" customFormat="1" x14ac:dyDescent="0.2">
      <c r="A19" s="66" t="s">
        <v>725</v>
      </c>
      <c r="B19" s="71" t="s">
        <v>6</v>
      </c>
      <c r="C19" s="66" t="s">
        <v>866</v>
      </c>
      <c r="D19" s="66" t="s">
        <v>308</v>
      </c>
      <c r="E19" s="66" t="s">
        <v>320</v>
      </c>
      <c r="F19" s="66" t="s">
        <v>879</v>
      </c>
      <c r="G19" s="72">
        <v>2777</v>
      </c>
      <c r="H19" s="73">
        <v>7</v>
      </c>
      <c r="I19" s="74">
        <v>2784</v>
      </c>
      <c r="J19" s="68">
        <v>2.514367816091954E-3</v>
      </c>
      <c r="K19" s="75">
        <v>32764</v>
      </c>
      <c r="L19" s="73">
        <v>251</v>
      </c>
      <c r="M19" s="73">
        <v>33016</v>
      </c>
      <c r="N19" s="68">
        <v>7.6023746062515146E-3</v>
      </c>
      <c r="O19" s="75">
        <v>27321</v>
      </c>
      <c r="P19" s="73">
        <v>195</v>
      </c>
      <c r="Q19" s="73">
        <v>27517</v>
      </c>
      <c r="R19" s="69">
        <v>7.0865283279427267E-3</v>
      </c>
      <c r="S19" s="73">
        <v>62862</v>
      </c>
      <c r="T19" s="73">
        <v>453</v>
      </c>
      <c r="U19" s="73">
        <v>63317</v>
      </c>
      <c r="V19" s="76">
        <v>7.15470267709074E-3</v>
      </c>
      <c r="W19" s="66">
        <v>6.5129796260139398E-3</v>
      </c>
      <c r="X19" s="77">
        <v>7.8421977810923006E-3</v>
      </c>
      <c r="Y19" s="66">
        <v>7.1453418706564301E-3</v>
      </c>
      <c r="Z19" s="66">
        <v>6.50854007619283E-3</v>
      </c>
      <c r="AA19" s="77">
        <v>7.8219963019783897E-3</v>
      </c>
      <c r="AC19" s="66" t="s">
        <v>3</v>
      </c>
    </row>
    <row r="20" spans="1:29" s="78" customFormat="1" x14ac:dyDescent="0.2">
      <c r="A20" s="66" t="s">
        <v>725</v>
      </c>
      <c r="B20" s="71" t="s">
        <v>6</v>
      </c>
      <c r="C20" s="66" t="s">
        <v>866</v>
      </c>
      <c r="D20" s="66" t="s">
        <v>308</v>
      </c>
      <c r="E20" s="66" t="s">
        <v>320</v>
      </c>
      <c r="F20" s="66" t="s">
        <v>880</v>
      </c>
      <c r="G20" s="72">
        <v>15320</v>
      </c>
      <c r="H20" s="73">
        <v>122</v>
      </c>
      <c r="I20" s="74">
        <v>15448</v>
      </c>
      <c r="J20" s="68">
        <v>7.8974624546866903E-3</v>
      </c>
      <c r="K20" s="75">
        <v>14536</v>
      </c>
      <c r="L20" s="73">
        <v>125</v>
      </c>
      <c r="M20" s="73">
        <v>14661</v>
      </c>
      <c r="N20" s="68">
        <v>8.5260214173657999E-3</v>
      </c>
      <c r="O20" s="75">
        <v>18105</v>
      </c>
      <c r="P20" s="73">
        <v>149</v>
      </c>
      <c r="Q20" s="73">
        <v>18258</v>
      </c>
      <c r="R20" s="69">
        <v>8.1608062219301128E-3</v>
      </c>
      <c r="S20" s="73">
        <v>47961</v>
      </c>
      <c r="T20" s="73">
        <v>396</v>
      </c>
      <c r="U20" s="73">
        <v>48367</v>
      </c>
      <c r="V20" s="76">
        <v>8.1890936162292895E-3</v>
      </c>
      <c r="W20" s="66">
        <v>7.4051381489698802E-3</v>
      </c>
      <c r="X20" s="77">
        <v>9.0329182721736699E-3</v>
      </c>
      <c r="Y20" s="66">
        <v>8.1797417741231691E-3</v>
      </c>
      <c r="Z20" s="66">
        <v>7.4022568325187998E-3</v>
      </c>
      <c r="AA20" s="77">
        <v>9.0093021702119403E-3</v>
      </c>
      <c r="AC20" s="66" t="s">
        <v>3</v>
      </c>
    </row>
    <row r="21" spans="1:29" s="82" customFormat="1" x14ac:dyDescent="0.2">
      <c r="A21" s="66" t="s">
        <v>725</v>
      </c>
      <c r="B21" s="71" t="s">
        <v>6</v>
      </c>
      <c r="C21" s="66" t="s">
        <v>866</v>
      </c>
      <c r="D21" s="66" t="s">
        <v>308</v>
      </c>
      <c r="E21" s="66" t="s">
        <v>320</v>
      </c>
      <c r="F21" s="66" t="s">
        <v>881</v>
      </c>
      <c r="G21" s="72">
        <v>38336</v>
      </c>
      <c r="H21" s="73">
        <v>1</v>
      </c>
      <c r="I21" s="74">
        <v>38339</v>
      </c>
      <c r="J21" s="68">
        <v>2.6083100759018232E-5</v>
      </c>
      <c r="K21" s="75">
        <v>42265</v>
      </c>
      <c r="L21" s="73">
        <v>1</v>
      </c>
      <c r="M21" s="73">
        <v>42266</v>
      </c>
      <c r="N21" s="68">
        <v>2.3659679174750391E-5</v>
      </c>
      <c r="O21" s="75">
        <v>38741</v>
      </c>
      <c r="P21" s="73">
        <v>0</v>
      </c>
      <c r="Q21" s="73">
        <v>38745</v>
      </c>
      <c r="R21" s="69">
        <v>0</v>
      </c>
      <c r="S21" s="73">
        <v>119342</v>
      </c>
      <c r="T21" s="73">
        <v>2</v>
      </c>
      <c r="U21" s="73">
        <v>119350</v>
      </c>
      <c r="V21" s="80">
        <v>1.6758278589623299E-5</v>
      </c>
      <c r="W21" s="81">
        <v>2.0295117267626098E-6</v>
      </c>
      <c r="X21" s="79">
        <v>6.0535339245139198E-5</v>
      </c>
      <c r="Y21" s="66" t="s">
        <v>832</v>
      </c>
      <c r="Z21" s="66" t="s">
        <v>832</v>
      </c>
      <c r="AA21" s="77" t="s">
        <v>832</v>
      </c>
      <c r="AC21" s="66" t="s">
        <v>3</v>
      </c>
    </row>
    <row r="22" spans="1:29" s="82" customFormat="1" x14ac:dyDescent="0.2">
      <c r="A22" s="66" t="s">
        <v>725</v>
      </c>
      <c r="B22" s="71" t="s">
        <v>6</v>
      </c>
      <c r="C22" s="66" t="s">
        <v>866</v>
      </c>
      <c r="D22" s="66" t="s">
        <v>308</v>
      </c>
      <c r="E22" s="66" t="s">
        <v>320</v>
      </c>
      <c r="F22" s="66" t="s">
        <v>882</v>
      </c>
      <c r="G22" s="72">
        <v>33816</v>
      </c>
      <c r="H22" s="73">
        <v>0</v>
      </c>
      <c r="I22" s="74">
        <v>33817</v>
      </c>
      <c r="J22" s="68">
        <v>0</v>
      </c>
      <c r="K22" s="75">
        <v>22192</v>
      </c>
      <c r="L22" s="73">
        <v>0</v>
      </c>
      <c r="M22" s="73">
        <v>22195</v>
      </c>
      <c r="N22" s="68">
        <v>0</v>
      </c>
      <c r="O22" s="75">
        <v>26809</v>
      </c>
      <c r="P22" s="73">
        <v>0</v>
      </c>
      <c r="Q22" s="73">
        <v>26810</v>
      </c>
      <c r="R22" s="69">
        <v>0</v>
      </c>
      <c r="S22" s="73">
        <v>82817</v>
      </c>
      <c r="T22" s="73">
        <v>0</v>
      </c>
      <c r="U22" s="73">
        <v>82822</v>
      </c>
      <c r="V22" s="76">
        <v>0</v>
      </c>
      <c r="W22" s="66">
        <v>0</v>
      </c>
      <c r="X22" s="79">
        <v>4.4541547016979801E-5</v>
      </c>
      <c r="Y22" s="66" t="s">
        <v>832</v>
      </c>
      <c r="Z22" s="66" t="s">
        <v>832</v>
      </c>
      <c r="AA22" s="77" t="s">
        <v>832</v>
      </c>
      <c r="AC22" s="66" t="s">
        <v>3</v>
      </c>
    </row>
    <row r="23" spans="1:29" s="82" customFormat="1" x14ac:dyDescent="0.2">
      <c r="A23" s="83" t="s">
        <v>725</v>
      </c>
      <c r="B23" s="84" t="s">
        <v>6</v>
      </c>
      <c r="C23" s="83" t="s">
        <v>866</v>
      </c>
      <c r="D23" s="83" t="s">
        <v>308</v>
      </c>
      <c r="E23" s="83" t="s">
        <v>320</v>
      </c>
      <c r="F23" s="83" t="s">
        <v>883</v>
      </c>
      <c r="G23" s="85">
        <v>36343</v>
      </c>
      <c r="H23" s="86">
        <v>0</v>
      </c>
      <c r="I23" s="87">
        <v>36345</v>
      </c>
      <c r="J23" s="88">
        <v>0</v>
      </c>
      <c r="K23" s="89">
        <v>44803</v>
      </c>
      <c r="L23" s="86">
        <v>0</v>
      </c>
      <c r="M23" s="86">
        <v>44804</v>
      </c>
      <c r="N23" s="88">
        <v>0</v>
      </c>
      <c r="O23" s="89">
        <v>34720</v>
      </c>
      <c r="P23" s="86">
        <v>0</v>
      </c>
      <c r="Q23" s="86">
        <v>34722</v>
      </c>
      <c r="R23" s="90">
        <v>0</v>
      </c>
      <c r="S23" s="86">
        <v>115866</v>
      </c>
      <c r="T23" s="86">
        <v>0</v>
      </c>
      <c r="U23" s="86">
        <v>115871</v>
      </c>
      <c r="V23" s="91">
        <v>0</v>
      </c>
      <c r="W23" s="83">
        <v>0</v>
      </c>
      <c r="X23" s="92">
        <v>3.1836955901265997E-5</v>
      </c>
      <c r="Y23" s="83" t="s">
        <v>832</v>
      </c>
      <c r="Z23" s="83" t="s">
        <v>832</v>
      </c>
      <c r="AA23" s="93" t="s">
        <v>832</v>
      </c>
      <c r="AC23" s="83" t="s">
        <v>3</v>
      </c>
    </row>
    <row r="24" spans="1:29" s="78" customFormat="1" x14ac:dyDescent="0.2">
      <c r="A24" s="66" t="s">
        <v>726</v>
      </c>
      <c r="B24" s="71" t="s">
        <v>16</v>
      </c>
      <c r="C24" s="66" t="s">
        <v>884</v>
      </c>
      <c r="D24" s="66" t="s">
        <v>28</v>
      </c>
      <c r="E24" s="66" t="s">
        <v>320</v>
      </c>
      <c r="F24" s="66" t="s">
        <v>867</v>
      </c>
      <c r="G24" s="72">
        <v>3353</v>
      </c>
      <c r="H24" s="73">
        <v>3272</v>
      </c>
      <c r="I24" s="74">
        <v>6626</v>
      </c>
      <c r="J24" s="68">
        <v>0.49381225475399937</v>
      </c>
      <c r="K24" s="75">
        <v>6273</v>
      </c>
      <c r="L24" s="73">
        <v>6532</v>
      </c>
      <c r="M24" s="73">
        <v>12805</v>
      </c>
      <c r="N24" s="68">
        <v>0.51011323701679034</v>
      </c>
      <c r="O24" s="75">
        <v>1965</v>
      </c>
      <c r="P24" s="73">
        <v>2160</v>
      </c>
      <c r="Q24" s="73">
        <v>4126</v>
      </c>
      <c r="R24" s="69">
        <v>0.52350945225399903</v>
      </c>
      <c r="S24" s="73">
        <v>11591</v>
      </c>
      <c r="T24" s="73">
        <v>11964</v>
      </c>
      <c r="U24" s="73">
        <v>23557</v>
      </c>
      <c r="V24" s="76">
        <v>0.507917639566971</v>
      </c>
      <c r="W24" s="66">
        <v>0.50151133684695803</v>
      </c>
      <c r="X24" s="77">
        <v>0.51432198808512697</v>
      </c>
      <c r="Y24" s="66">
        <v>0.50787928120772896</v>
      </c>
      <c r="Z24" s="66">
        <v>0.50149372974411299</v>
      </c>
      <c r="AA24" s="77">
        <v>0.51426310453346102</v>
      </c>
      <c r="AC24" s="66" t="s">
        <v>28</v>
      </c>
    </row>
    <row r="25" spans="1:29" s="78" customFormat="1" x14ac:dyDescent="0.2">
      <c r="A25" s="66" t="s">
        <v>726</v>
      </c>
      <c r="B25" s="71" t="s">
        <v>16</v>
      </c>
      <c r="C25" s="66" t="s">
        <v>884</v>
      </c>
      <c r="D25" s="66" t="s">
        <v>28</v>
      </c>
      <c r="E25" s="66" t="s">
        <v>320</v>
      </c>
      <c r="F25" s="66" t="s">
        <v>868</v>
      </c>
      <c r="G25" s="72">
        <v>17412</v>
      </c>
      <c r="H25" s="73">
        <v>18266</v>
      </c>
      <c r="I25" s="74">
        <v>35680</v>
      </c>
      <c r="J25" s="68">
        <v>0.51193946188340811</v>
      </c>
      <c r="K25" s="75">
        <v>19336</v>
      </c>
      <c r="L25" s="73">
        <v>19356</v>
      </c>
      <c r="M25" s="73">
        <v>38692</v>
      </c>
      <c r="N25" s="68">
        <v>0.50025845135945413</v>
      </c>
      <c r="O25" s="75">
        <v>22158</v>
      </c>
      <c r="P25" s="73">
        <v>22553</v>
      </c>
      <c r="Q25" s="73">
        <v>44716</v>
      </c>
      <c r="R25" s="69">
        <v>0.50436085517488149</v>
      </c>
      <c r="S25" s="73">
        <v>58906</v>
      </c>
      <c r="T25" s="73">
        <v>60175</v>
      </c>
      <c r="U25" s="73">
        <v>119088</v>
      </c>
      <c r="V25" s="76">
        <v>0.50532830594301403</v>
      </c>
      <c r="W25" s="66">
        <v>0.50248430805111799</v>
      </c>
      <c r="X25" s="77">
        <v>0.50817204431739904</v>
      </c>
      <c r="Y25" s="66">
        <v>0.50528974475773103</v>
      </c>
      <c r="Z25" s="66">
        <v>0.50244968095454801</v>
      </c>
      <c r="AA25" s="77">
        <v>0.50812957753419496</v>
      </c>
      <c r="AC25" s="66" t="s">
        <v>28</v>
      </c>
    </row>
    <row r="26" spans="1:29" s="78" customFormat="1" x14ac:dyDescent="0.2">
      <c r="A26" s="66" t="s">
        <v>726</v>
      </c>
      <c r="B26" s="71" t="s">
        <v>16</v>
      </c>
      <c r="C26" s="66" t="s">
        <v>884</v>
      </c>
      <c r="D26" s="66" t="s">
        <v>28</v>
      </c>
      <c r="E26" s="66" t="s">
        <v>320</v>
      </c>
      <c r="F26" s="66" t="s">
        <v>869</v>
      </c>
      <c r="G26" s="72">
        <v>14153</v>
      </c>
      <c r="H26" s="73">
        <v>13383</v>
      </c>
      <c r="I26" s="74">
        <v>27536</v>
      </c>
      <c r="J26" s="68">
        <v>0.48601830331202789</v>
      </c>
      <c r="K26" s="75">
        <v>13256</v>
      </c>
      <c r="L26" s="73">
        <v>14163</v>
      </c>
      <c r="M26" s="73">
        <v>27420</v>
      </c>
      <c r="N26" s="68">
        <v>0.51652078774617072</v>
      </c>
      <c r="O26" s="75">
        <v>10162</v>
      </c>
      <c r="P26" s="73">
        <v>10110</v>
      </c>
      <c r="Q26" s="73">
        <v>20274</v>
      </c>
      <c r="R26" s="69">
        <v>0.49866824504291213</v>
      </c>
      <c r="S26" s="73">
        <v>37571</v>
      </c>
      <c r="T26" s="73">
        <v>37656</v>
      </c>
      <c r="U26" s="73">
        <v>75230</v>
      </c>
      <c r="V26" s="76">
        <v>0.50056495673096102</v>
      </c>
      <c r="W26" s="66">
        <v>0.49698536316013098</v>
      </c>
      <c r="X26" s="77">
        <v>0.50414450672277</v>
      </c>
      <c r="Y26" s="66">
        <v>0.50052602289822701</v>
      </c>
      <c r="Z26" s="66">
        <v>0.49695274320034499</v>
      </c>
      <c r="AA26" s="77">
        <v>0.50409925999481497</v>
      </c>
      <c r="AC26" s="66" t="s">
        <v>28</v>
      </c>
    </row>
    <row r="27" spans="1:29" s="78" customFormat="1" x14ac:dyDescent="0.2">
      <c r="A27" s="66" t="s">
        <v>726</v>
      </c>
      <c r="B27" s="71" t="s">
        <v>16</v>
      </c>
      <c r="C27" s="66" t="s">
        <v>884</v>
      </c>
      <c r="D27" s="66" t="s">
        <v>28</v>
      </c>
      <c r="E27" s="66" t="s">
        <v>320</v>
      </c>
      <c r="F27" s="66" t="s">
        <v>870</v>
      </c>
      <c r="G27" s="72">
        <v>18766</v>
      </c>
      <c r="H27" s="73">
        <v>1</v>
      </c>
      <c r="I27" s="74">
        <v>18769</v>
      </c>
      <c r="J27" s="68">
        <v>5.3279343598486864E-5</v>
      </c>
      <c r="K27" s="75">
        <v>25857</v>
      </c>
      <c r="L27" s="73">
        <v>4</v>
      </c>
      <c r="M27" s="73">
        <v>25863</v>
      </c>
      <c r="N27" s="68">
        <v>1.5466109886710746E-4</v>
      </c>
      <c r="O27" s="75">
        <v>18727</v>
      </c>
      <c r="P27" s="73">
        <v>2</v>
      </c>
      <c r="Q27" s="73">
        <v>18731</v>
      </c>
      <c r="R27" s="69">
        <v>1.0677486519673269E-4</v>
      </c>
      <c r="S27" s="73">
        <v>63350</v>
      </c>
      <c r="T27" s="73">
        <v>7</v>
      </c>
      <c r="U27" s="73">
        <v>63363</v>
      </c>
      <c r="V27" s="76">
        <v>1.10485029278533E-4</v>
      </c>
      <c r="W27" s="81">
        <v>4.4421828824949903E-5</v>
      </c>
      <c r="X27" s="77">
        <v>2.27628052455096E-4</v>
      </c>
      <c r="Y27" s="81">
        <v>3.5490187168713499E-5</v>
      </c>
      <c r="Z27" s="66">
        <v>0</v>
      </c>
      <c r="AA27" s="77">
        <v>1.4226170244698101E-4</v>
      </c>
      <c r="AC27" s="66" t="s">
        <v>28</v>
      </c>
    </row>
    <row r="28" spans="1:29" s="78" customFormat="1" x14ac:dyDescent="0.2">
      <c r="A28" s="66" t="s">
        <v>726</v>
      </c>
      <c r="B28" s="71" t="s">
        <v>16</v>
      </c>
      <c r="C28" s="66" t="s">
        <v>884</v>
      </c>
      <c r="D28" s="66" t="s">
        <v>28</v>
      </c>
      <c r="E28" s="66" t="s">
        <v>320</v>
      </c>
      <c r="F28" s="66" t="s">
        <v>871</v>
      </c>
      <c r="G28" s="72">
        <v>21923</v>
      </c>
      <c r="H28" s="73">
        <v>3</v>
      </c>
      <c r="I28" s="74">
        <v>21928</v>
      </c>
      <c r="J28" s="68">
        <v>1.3681138270704122E-4</v>
      </c>
      <c r="K28" s="75">
        <v>31297</v>
      </c>
      <c r="L28" s="73">
        <v>4</v>
      </c>
      <c r="M28" s="73">
        <v>31305</v>
      </c>
      <c r="N28" s="68">
        <v>1.277751157961987E-4</v>
      </c>
      <c r="O28" s="75">
        <v>27076</v>
      </c>
      <c r="P28" s="73">
        <v>1</v>
      </c>
      <c r="Q28" s="73">
        <v>27078</v>
      </c>
      <c r="R28" s="69">
        <v>3.6930349361104953E-5</v>
      </c>
      <c r="S28" s="73">
        <v>80296</v>
      </c>
      <c r="T28" s="73">
        <v>8</v>
      </c>
      <c r="U28" s="73">
        <v>80311</v>
      </c>
      <c r="V28" s="80">
        <v>9.9621438533572398E-5</v>
      </c>
      <c r="W28" s="81">
        <v>4.30104159100182E-5</v>
      </c>
      <c r="X28" s="77">
        <v>1.9628446022448999E-4</v>
      </c>
      <c r="Y28" s="81">
        <v>2.4927248826844099E-5</v>
      </c>
      <c r="Z28" s="66">
        <v>0</v>
      </c>
      <c r="AA28" s="77">
        <v>1.15099371474033E-4</v>
      </c>
      <c r="AC28" s="66" t="s">
        <v>28</v>
      </c>
    </row>
    <row r="29" spans="1:29" s="78" customFormat="1" x14ac:dyDescent="0.2">
      <c r="A29" s="66" t="s">
        <v>726</v>
      </c>
      <c r="B29" s="71" t="s">
        <v>16</v>
      </c>
      <c r="C29" s="66" t="s">
        <v>884</v>
      </c>
      <c r="D29" s="66" t="s">
        <v>28</v>
      </c>
      <c r="E29" s="66" t="s">
        <v>320</v>
      </c>
      <c r="F29" s="66" t="s">
        <v>872</v>
      </c>
      <c r="G29" s="72">
        <v>32287</v>
      </c>
      <c r="H29" s="73">
        <v>2</v>
      </c>
      <c r="I29" s="74">
        <v>32289</v>
      </c>
      <c r="J29" s="68">
        <v>6.1940598965592002E-5</v>
      </c>
      <c r="K29" s="75">
        <v>25654</v>
      </c>
      <c r="L29" s="73">
        <v>4</v>
      </c>
      <c r="M29" s="73">
        <v>25658</v>
      </c>
      <c r="N29" s="68">
        <v>1.5589679632083562E-4</v>
      </c>
      <c r="O29" s="75">
        <v>36319</v>
      </c>
      <c r="P29" s="73">
        <v>2</v>
      </c>
      <c r="Q29" s="73">
        <v>36321</v>
      </c>
      <c r="R29" s="69">
        <v>5.5064563200352416E-5</v>
      </c>
      <c r="S29" s="73">
        <v>94260</v>
      </c>
      <c r="T29" s="73">
        <v>8</v>
      </c>
      <c r="U29" s="73">
        <v>94268</v>
      </c>
      <c r="V29" s="80">
        <v>8.48644290745534E-5</v>
      </c>
      <c r="W29" s="81">
        <v>3.66391261299597E-5</v>
      </c>
      <c r="X29" s="77">
        <v>1.6720987140663701E-4</v>
      </c>
      <c r="Y29" s="81">
        <v>1.06198061211546E-5</v>
      </c>
      <c r="Z29" s="66">
        <v>0</v>
      </c>
      <c r="AA29" s="79">
        <v>8.8747247449065195E-5</v>
      </c>
      <c r="AC29" s="66" t="s">
        <v>28</v>
      </c>
    </row>
    <row r="30" spans="1:29" s="78" customFormat="1" x14ac:dyDescent="0.2">
      <c r="A30" s="66" t="s">
        <v>726</v>
      </c>
      <c r="B30" s="71" t="s">
        <v>16</v>
      </c>
      <c r="C30" s="66" t="s">
        <v>884</v>
      </c>
      <c r="D30" s="66" t="s">
        <v>28</v>
      </c>
      <c r="E30" s="66" t="s">
        <v>320</v>
      </c>
      <c r="F30" s="66" t="s">
        <v>873</v>
      </c>
      <c r="G30" s="72">
        <v>33882</v>
      </c>
      <c r="H30" s="73">
        <v>4</v>
      </c>
      <c r="I30" s="74">
        <v>33887</v>
      </c>
      <c r="J30" s="68">
        <v>1.1803936612860389E-4</v>
      </c>
      <c r="K30" s="75">
        <v>32340</v>
      </c>
      <c r="L30" s="73">
        <v>1</v>
      </c>
      <c r="M30" s="73">
        <v>32341</v>
      </c>
      <c r="N30" s="68">
        <v>3.092050338579512E-5</v>
      </c>
      <c r="O30" s="75">
        <v>35667</v>
      </c>
      <c r="P30" s="73">
        <v>2</v>
      </c>
      <c r="Q30" s="73">
        <v>35670</v>
      </c>
      <c r="R30" s="69">
        <v>5.6069526212503504E-5</v>
      </c>
      <c r="S30" s="73">
        <v>101889</v>
      </c>
      <c r="T30" s="73">
        <v>7</v>
      </c>
      <c r="U30" s="73">
        <v>101898</v>
      </c>
      <c r="V30" s="80">
        <v>6.8697495485593198E-5</v>
      </c>
      <c r="W30" s="81">
        <v>2.7620387908631801E-5</v>
      </c>
      <c r="X30" s="77">
        <v>1.4153794115587099E-4</v>
      </c>
      <c r="Y30" s="81">
        <v>1.3602948386172601E-16</v>
      </c>
      <c r="Z30" s="66">
        <v>0</v>
      </c>
      <c r="AA30" s="79">
        <v>6.4994245893061902E-5</v>
      </c>
      <c r="AC30" s="66" t="s">
        <v>28</v>
      </c>
    </row>
    <row r="31" spans="1:29" s="78" customFormat="1" x14ac:dyDescent="0.2">
      <c r="A31" s="66" t="s">
        <v>726</v>
      </c>
      <c r="B31" s="71" t="s">
        <v>16</v>
      </c>
      <c r="C31" s="66" t="s">
        <v>884</v>
      </c>
      <c r="D31" s="66" t="s">
        <v>28</v>
      </c>
      <c r="E31" s="66" t="s">
        <v>320</v>
      </c>
      <c r="F31" s="66" t="s">
        <v>874</v>
      </c>
      <c r="G31" s="72">
        <v>6100</v>
      </c>
      <c r="H31" s="73">
        <v>0</v>
      </c>
      <c r="I31" s="74">
        <v>6100</v>
      </c>
      <c r="J31" s="68">
        <v>0</v>
      </c>
      <c r="K31" s="75">
        <v>3481</v>
      </c>
      <c r="L31" s="73">
        <v>0</v>
      </c>
      <c r="M31" s="73">
        <v>3482</v>
      </c>
      <c r="N31" s="68">
        <v>0</v>
      </c>
      <c r="O31" s="75">
        <v>1523</v>
      </c>
      <c r="P31" s="73">
        <v>0</v>
      </c>
      <c r="Q31" s="73">
        <v>1523</v>
      </c>
      <c r="R31" s="69">
        <v>0</v>
      </c>
      <c r="S31" s="73">
        <v>11104</v>
      </c>
      <c r="T31" s="73">
        <v>0</v>
      </c>
      <c r="U31" s="73">
        <v>11105</v>
      </c>
      <c r="V31" s="76">
        <v>0</v>
      </c>
      <c r="W31" s="66">
        <v>0</v>
      </c>
      <c r="X31" s="77">
        <v>3.3215659018211499E-4</v>
      </c>
      <c r="Y31" s="66">
        <v>0</v>
      </c>
      <c r="Z31" s="66">
        <v>0</v>
      </c>
      <c r="AA31" s="77">
        <v>1.21820004326895E-4</v>
      </c>
      <c r="AC31" s="66" t="s">
        <v>28</v>
      </c>
    </row>
    <row r="32" spans="1:29" s="78" customFormat="1" x14ac:dyDescent="0.2">
      <c r="A32" s="66" t="s">
        <v>726</v>
      </c>
      <c r="B32" s="71" t="s">
        <v>16</v>
      </c>
      <c r="C32" s="66" t="s">
        <v>884</v>
      </c>
      <c r="D32" s="66" t="s">
        <v>28</v>
      </c>
      <c r="E32" s="66" t="s">
        <v>320</v>
      </c>
      <c r="F32" s="66" t="s">
        <v>875</v>
      </c>
      <c r="G32" s="72">
        <v>30899</v>
      </c>
      <c r="H32" s="73">
        <v>3</v>
      </c>
      <c r="I32" s="74">
        <v>30903</v>
      </c>
      <c r="J32" s="68">
        <v>9.7077953596738187E-5</v>
      </c>
      <c r="K32" s="75">
        <v>11823</v>
      </c>
      <c r="L32" s="73">
        <v>2</v>
      </c>
      <c r="M32" s="73">
        <v>11825</v>
      </c>
      <c r="N32" s="68">
        <v>1.6913319238900633E-4</v>
      </c>
      <c r="O32" s="75">
        <v>21619</v>
      </c>
      <c r="P32" s="73">
        <v>1</v>
      </c>
      <c r="Q32" s="73">
        <v>21623</v>
      </c>
      <c r="R32" s="69">
        <v>4.6247051750450909E-5</v>
      </c>
      <c r="S32" s="73">
        <v>64341</v>
      </c>
      <c r="T32" s="73">
        <v>6</v>
      </c>
      <c r="U32" s="73">
        <v>64351</v>
      </c>
      <c r="V32" s="80">
        <v>9.3244440300247099E-5</v>
      </c>
      <c r="W32" s="81">
        <v>3.4219810241648499E-5</v>
      </c>
      <c r="X32" s="77">
        <v>2.0294275816639399E-4</v>
      </c>
      <c r="Y32" s="81">
        <v>1.8695889955377099E-5</v>
      </c>
      <c r="Z32" s="66">
        <v>0</v>
      </c>
      <c r="AA32" s="77">
        <v>1.1808780648645001E-4</v>
      </c>
      <c r="AC32" s="66" t="s">
        <v>28</v>
      </c>
    </row>
    <row r="33" spans="1:29" s="78" customFormat="1" x14ac:dyDescent="0.2">
      <c r="A33" s="66" t="s">
        <v>726</v>
      </c>
      <c r="B33" s="71" t="s">
        <v>16</v>
      </c>
      <c r="C33" s="66" t="s">
        <v>884</v>
      </c>
      <c r="D33" s="66" t="s">
        <v>28</v>
      </c>
      <c r="E33" s="66" t="s">
        <v>320</v>
      </c>
      <c r="F33" s="66" t="s">
        <v>876</v>
      </c>
      <c r="G33" s="72">
        <v>8591</v>
      </c>
      <c r="H33" s="73">
        <v>0</v>
      </c>
      <c r="I33" s="74">
        <v>8591</v>
      </c>
      <c r="J33" s="68">
        <v>0</v>
      </c>
      <c r="K33" s="75">
        <v>14290</v>
      </c>
      <c r="L33" s="73">
        <v>2</v>
      </c>
      <c r="M33" s="73">
        <v>14292</v>
      </c>
      <c r="N33" s="68">
        <v>1.3993842709207949E-4</v>
      </c>
      <c r="O33" s="75">
        <v>17396</v>
      </c>
      <c r="P33" s="73">
        <v>4</v>
      </c>
      <c r="Q33" s="73">
        <v>17400</v>
      </c>
      <c r="R33" s="69">
        <v>2.2988505747126436E-4</v>
      </c>
      <c r="S33" s="73">
        <v>40277</v>
      </c>
      <c r="T33" s="73">
        <v>6</v>
      </c>
      <c r="U33" s="73">
        <v>40283</v>
      </c>
      <c r="V33" s="76">
        <v>1.4894620559541201E-4</v>
      </c>
      <c r="W33" s="81">
        <v>5.4662530876920501E-5</v>
      </c>
      <c r="X33" s="77">
        <v>3.24164777551252E-4</v>
      </c>
      <c r="Y33" s="81">
        <v>7.3214472125463298E-5</v>
      </c>
      <c r="Z33" s="66">
        <v>0</v>
      </c>
      <c r="AA33" s="77">
        <v>2.2848969731093999E-4</v>
      </c>
      <c r="AC33" s="66" t="s">
        <v>28</v>
      </c>
    </row>
    <row r="34" spans="1:29" s="78" customFormat="1" x14ac:dyDescent="0.2">
      <c r="A34" s="66" t="s">
        <v>726</v>
      </c>
      <c r="B34" s="71" t="s">
        <v>16</v>
      </c>
      <c r="C34" s="66" t="s">
        <v>884</v>
      </c>
      <c r="D34" s="66" t="s">
        <v>28</v>
      </c>
      <c r="E34" s="66" t="s">
        <v>320</v>
      </c>
      <c r="F34" s="66" t="s">
        <v>877</v>
      </c>
      <c r="G34" s="72">
        <v>16095</v>
      </c>
      <c r="H34" s="73">
        <v>0</v>
      </c>
      <c r="I34" s="74">
        <v>16095</v>
      </c>
      <c r="J34" s="68">
        <v>0</v>
      </c>
      <c r="K34" s="75">
        <v>11975</v>
      </c>
      <c r="L34" s="73">
        <v>1</v>
      </c>
      <c r="M34" s="73">
        <v>11976</v>
      </c>
      <c r="N34" s="68">
        <v>8.3500334001336012E-5</v>
      </c>
      <c r="O34" s="75">
        <v>6848</v>
      </c>
      <c r="P34" s="73">
        <v>0</v>
      </c>
      <c r="Q34" s="73">
        <v>6848</v>
      </c>
      <c r="R34" s="69">
        <v>0</v>
      </c>
      <c r="S34" s="73">
        <v>34918</v>
      </c>
      <c r="T34" s="73">
        <v>1</v>
      </c>
      <c r="U34" s="73">
        <v>34919</v>
      </c>
      <c r="V34" s="80">
        <v>2.86377044016152E-5</v>
      </c>
      <c r="W34" s="81">
        <v>7.2504363830668104E-7</v>
      </c>
      <c r="X34" s="77">
        <v>1.59548632006246E-4</v>
      </c>
      <c r="Y34" s="81">
        <v>7.4443821007121804E-17</v>
      </c>
      <c r="Z34" s="66">
        <v>0</v>
      </c>
      <c r="AA34" s="79">
        <v>7.6561271692305604E-5</v>
      </c>
      <c r="AC34" s="66" t="s">
        <v>28</v>
      </c>
    </row>
    <row r="35" spans="1:29" s="78" customFormat="1" x14ac:dyDescent="0.2">
      <c r="A35" s="66" t="s">
        <v>726</v>
      </c>
      <c r="B35" s="71" t="s">
        <v>16</v>
      </c>
      <c r="C35" s="66" t="s">
        <v>884</v>
      </c>
      <c r="D35" s="66" t="s">
        <v>28</v>
      </c>
      <c r="E35" s="66" t="s">
        <v>320</v>
      </c>
      <c r="F35" s="66" t="s">
        <v>878</v>
      </c>
      <c r="G35" s="72">
        <v>18405</v>
      </c>
      <c r="H35" s="73">
        <v>0</v>
      </c>
      <c r="I35" s="74">
        <v>18408</v>
      </c>
      <c r="J35" s="68">
        <v>0</v>
      </c>
      <c r="K35" s="75">
        <v>23881</v>
      </c>
      <c r="L35" s="73">
        <v>1</v>
      </c>
      <c r="M35" s="73">
        <v>23884</v>
      </c>
      <c r="N35" s="68">
        <v>4.1869033662703066E-5</v>
      </c>
      <c r="O35" s="75">
        <v>27531</v>
      </c>
      <c r="P35" s="73">
        <v>4</v>
      </c>
      <c r="Q35" s="73">
        <v>27536</v>
      </c>
      <c r="R35" s="69">
        <v>1.4526438117373619E-4</v>
      </c>
      <c r="S35" s="73">
        <v>69817</v>
      </c>
      <c r="T35" s="73">
        <v>5</v>
      </c>
      <c r="U35" s="73">
        <v>69828</v>
      </c>
      <c r="V35" s="80">
        <v>7.1610667124974905E-5</v>
      </c>
      <c r="W35" s="81">
        <v>2.3252184412287999E-5</v>
      </c>
      <c r="X35" s="77">
        <v>1.6710742885568501E-4</v>
      </c>
      <c r="Y35" s="81">
        <v>1.41797921731325E-16</v>
      </c>
      <c r="Z35" s="66">
        <v>0</v>
      </c>
      <c r="AA35" s="79">
        <v>8.4240285579330196E-5</v>
      </c>
      <c r="AC35" s="66" t="s">
        <v>28</v>
      </c>
    </row>
    <row r="36" spans="1:29" s="78" customFormat="1" x14ac:dyDescent="0.2">
      <c r="A36" s="66" t="s">
        <v>726</v>
      </c>
      <c r="B36" s="71" t="s">
        <v>16</v>
      </c>
      <c r="C36" s="66" t="s">
        <v>884</v>
      </c>
      <c r="D36" s="66" t="s">
        <v>28</v>
      </c>
      <c r="E36" s="66" t="s">
        <v>320</v>
      </c>
      <c r="F36" s="66" t="s">
        <v>879</v>
      </c>
      <c r="G36" s="72">
        <v>25761</v>
      </c>
      <c r="H36" s="73">
        <v>2</v>
      </c>
      <c r="I36" s="74">
        <v>25765</v>
      </c>
      <c r="J36" s="68">
        <v>7.7624684649718606E-5</v>
      </c>
      <c r="K36" s="75">
        <v>23813</v>
      </c>
      <c r="L36" s="73">
        <v>0</v>
      </c>
      <c r="M36" s="73">
        <v>23815</v>
      </c>
      <c r="N36" s="68">
        <v>0</v>
      </c>
      <c r="O36" s="75">
        <v>14719</v>
      </c>
      <c r="P36" s="73">
        <v>0</v>
      </c>
      <c r="Q36" s="73">
        <v>14720</v>
      </c>
      <c r="R36" s="69">
        <v>0</v>
      </c>
      <c r="S36" s="73">
        <v>64293</v>
      </c>
      <c r="T36" s="73">
        <v>2</v>
      </c>
      <c r="U36" s="73">
        <v>64300</v>
      </c>
      <c r="V36" s="80">
        <v>3.1106617932965203E-5</v>
      </c>
      <c r="W36" s="81">
        <v>3.7671779441300299E-6</v>
      </c>
      <c r="X36" s="77">
        <v>1.12363234005062E-4</v>
      </c>
      <c r="Y36" s="81">
        <v>8.72427402835138E-17</v>
      </c>
      <c r="Z36" s="66">
        <v>0</v>
      </c>
      <c r="AA36" s="79">
        <v>4.6940236596937498E-5</v>
      </c>
      <c r="AC36" s="66" t="s">
        <v>28</v>
      </c>
    </row>
    <row r="37" spans="1:29" s="78" customFormat="1" x14ac:dyDescent="0.2">
      <c r="A37" s="66" t="s">
        <v>726</v>
      </c>
      <c r="B37" s="71" t="s">
        <v>16</v>
      </c>
      <c r="C37" s="66" t="s">
        <v>884</v>
      </c>
      <c r="D37" s="66" t="s">
        <v>28</v>
      </c>
      <c r="E37" s="66" t="s">
        <v>320</v>
      </c>
      <c r="F37" s="66" t="s">
        <v>880</v>
      </c>
      <c r="G37" s="72">
        <v>26002</v>
      </c>
      <c r="H37" s="73">
        <v>2</v>
      </c>
      <c r="I37" s="74">
        <v>26008</v>
      </c>
      <c r="J37" s="68">
        <v>7.6899415564441714E-5</v>
      </c>
      <c r="K37" s="75">
        <v>32261</v>
      </c>
      <c r="L37" s="73">
        <v>1</v>
      </c>
      <c r="M37" s="73">
        <v>32262</v>
      </c>
      <c r="N37" s="68">
        <v>3.0996218461347719E-5</v>
      </c>
      <c r="O37" s="75">
        <v>26123</v>
      </c>
      <c r="P37" s="73">
        <v>1</v>
      </c>
      <c r="Q37" s="73">
        <v>26127</v>
      </c>
      <c r="R37" s="69">
        <v>3.8274581850193284E-5</v>
      </c>
      <c r="S37" s="73">
        <v>84386</v>
      </c>
      <c r="T37" s="73">
        <v>4</v>
      </c>
      <c r="U37" s="73">
        <v>84397</v>
      </c>
      <c r="V37" s="80">
        <v>4.7398980921910202E-5</v>
      </c>
      <c r="W37" s="81">
        <v>1.2914773174610601E-5</v>
      </c>
      <c r="X37" s="77">
        <v>1.21355728646234E-4</v>
      </c>
      <c r="Y37" s="81">
        <v>7.7847015966473104E-17</v>
      </c>
      <c r="Z37" s="66">
        <v>0</v>
      </c>
      <c r="AA37" s="79">
        <v>4.9671784566747601E-5</v>
      </c>
      <c r="AC37" s="66" t="s">
        <v>28</v>
      </c>
    </row>
    <row r="38" spans="1:29" s="82" customFormat="1" x14ac:dyDescent="0.2">
      <c r="A38" s="66" t="s">
        <v>726</v>
      </c>
      <c r="B38" s="71" t="s">
        <v>16</v>
      </c>
      <c r="C38" s="66" t="s">
        <v>884</v>
      </c>
      <c r="D38" s="66" t="s">
        <v>28</v>
      </c>
      <c r="E38" s="66" t="s">
        <v>320</v>
      </c>
      <c r="F38" s="66" t="s">
        <v>881</v>
      </c>
      <c r="G38" s="72">
        <v>31681</v>
      </c>
      <c r="H38" s="73">
        <v>2</v>
      </c>
      <c r="I38" s="74">
        <v>31688</v>
      </c>
      <c r="J38" s="68">
        <v>6.3115374905326938E-5</v>
      </c>
      <c r="K38" s="75">
        <v>44489</v>
      </c>
      <c r="L38" s="73">
        <v>5</v>
      </c>
      <c r="M38" s="73">
        <v>44497</v>
      </c>
      <c r="N38" s="68">
        <v>1.123671258736544E-4</v>
      </c>
      <c r="O38" s="75">
        <v>32180</v>
      </c>
      <c r="P38" s="73">
        <v>3</v>
      </c>
      <c r="Q38" s="73">
        <v>32185</v>
      </c>
      <c r="R38" s="69">
        <v>9.3211123194034495E-5</v>
      </c>
      <c r="S38" s="73">
        <v>108350</v>
      </c>
      <c r="T38" s="73">
        <v>10</v>
      </c>
      <c r="U38" s="73">
        <v>108370</v>
      </c>
      <c r="V38" s="80">
        <v>9.2284976005906194E-5</v>
      </c>
      <c r="W38" s="81">
        <v>4.4255091689722799E-5</v>
      </c>
      <c r="X38" s="77">
        <v>1.6970878607547801E-4</v>
      </c>
      <c r="Y38" s="66" t="s">
        <v>832</v>
      </c>
      <c r="Z38" s="66" t="s">
        <v>832</v>
      </c>
      <c r="AA38" s="77" t="s">
        <v>832</v>
      </c>
      <c r="AC38" s="66" t="s">
        <v>28</v>
      </c>
    </row>
    <row r="39" spans="1:29" s="82" customFormat="1" x14ac:dyDescent="0.2">
      <c r="A39" s="66" t="s">
        <v>726</v>
      </c>
      <c r="B39" s="71" t="s">
        <v>16</v>
      </c>
      <c r="C39" s="66" t="s">
        <v>884</v>
      </c>
      <c r="D39" s="66" t="s">
        <v>28</v>
      </c>
      <c r="E39" s="66" t="s">
        <v>320</v>
      </c>
      <c r="F39" s="66" t="s">
        <v>882</v>
      </c>
      <c r="G39" s="72">
        <v>44186</v>
      </c>
      <c r="H39" s="73">
        <v>2</v>
      </c>
      <c r="I39" s="74">
        <v>44190</v>
      </c>
      <c r="J39" s="68">
        <v>4.5259108395564607E-5</v>
      </c>
      <c r="K39" s="75">
        <v>22353</v>
      </c>
      <c r="L39" s="73">
        <v>2</v>
      </c>
      <c r="M39" s="73">
        <v>22358</v>
      </c>
      <c r="N39" s="68">
        <v>8.9453439484748194E-5</v>
      </c>
      <c r="O39" s="75">
        <v>41908</v>
      </c>
      <c r="P39" s="73">
        <v>4</v>
      </c>
      <c r="Q39" s="73">
        <v>41913</v>
      </c>
      <c r="R39" s="69">
        <v>9.5435783647078472E-5</v>
      </c>
      <c r="S39" s="73">
        <v>108447</v>
      </c>
      <c r="T39" s="73">
        <v>8</v>
      </c>
      <c r="U39" s="73">
        <v>108461</v>
      </c>
      <c r="V39" s="80">
        <v>7.3763311972707601E-5</v>
      </c>
      <c r="W39" s="81">
        <v>3.1846283192619901E-5</v>
      </c>
      <c r="X39" s="77">
        <v>1.45337928735713E-4</v>
      </c>
      <c r="Y39" s="66" t="s">
        <v>832</v>
      </c>
      <c r="Z39" s="66" t="s">
        <v>832</v>
      </c>
      <c r="AA39" s="77" t="s">
        <v>832</v>
      </c>
      <c r="AC39" s="66" t="s">
        <v>28</v>
      </c>
    </row>
    <row r="40" spans="1:29" s="82" customFormat="1" x14ac:dyDescent="0.2">
      <c r="A40" s="83" t="s">
        <v>726</v>
      </c>
      <c r="B40" s="84" t="s">
        <v>16</v>
      </c>
      <c r="C40" s="83" t="s">
        <v>884</v>
      </c>
      <c r="D40" s="83" t="s">
        <v>28</v>
      </c>
      <c r="E40" s="83" t="s">
        <v>320</v>
      </c>
      <c r="F40" s="83" t="s">
        <v>883</v>
      </c>
      <c r="G40" s="85">
        <v>5463</v>
      </c>
      <c r="H40" s="86">
        <v>0</v>
      </c>
      <c r="I40" s="87">
        <v>5463</v>
      </c>
      <c r="J40" s="88">
        <v>0</v>
      </c>
      <c r="K40" s="89">
        <v>16094</v>
      </c>
      <c r="L40" s="86">
        <v>0</v>
      </c>
      <c r="M40" s="86">
        <v>16095</v>
      </c>
      <c r="N40" s="88">
        <v>0</v>
      </c>
      <c r="O40" s="89">
        <v>5371</v>
      </c>
      <c r="P40" s="86">
        <v>0</v>
      </c>
      <c r="Q40" s="86">
        <v>5372</v>
      </c>
      <c r="R40" s="90">
        <v>0</v>
      </c>
      <c r="S40" s="86">
        <v>26928</v>
      </c>
      <c r="T40" s="86">
        <v>0</v>
      </c>
      <c r="U40" s="86">
        <v>26930</v>
      </c>
      <c r="V40" s="91">
        <v>0</v>
      </c>
      <c r="W40" s="83">
        <v>0</v>
      </c>
      <c r="X40" s="93">
        <v>1.36981090128525E-4</v>
      </c>
      <c r="Y40" s="83" t="s">
        <v>832</v>
      </c>
      <c r="Z40" s="83" t="s">
        <v>832</v>
      </c>
      <c r="AA40" s="93" t="s">
        <v>832</v>
      </c>
      <c r="AC40" s="83" t="s">
        <v>28</v>
      </c>
    </row>
    <row r="41" spans="1:29" s="78" customFormat="1" x14ac:dyDescent="0.2">
      <c r="A41" s="66" t="s">
        <v>727</v>
      </c>
      <c r="B41" s="71" t="s">
        <v>31</v>
      </c>
      <c r="C41" s="66" t="s">
        <v>885</v>
      </c>
      <c r="D41" s="66" t="s">
        <v>308</v>
      </c>
      <c r="E41" s="66" t="s">
        <v>886</v>
      </c>
      <c r="F41" s="66" t="s">
        <v>867</v>
      </c>
      <c r="G41" s="72" t="s">
        <v>832</v>
      </c>
      <c r="H41" s="73" t="s">
        <v>832</v>
      </c>
      <c r="I41" s="74" t="s">
        <v>832</v>
      </c>
      <c r="J41" s="68" t="s">
        <v>832</v>
      </c>
      <c r="K41" s="75" t="s">
        <v>832</v>
      </c>
      <c r="L41" s="73" t="s">
        <v>832</v>
      </c>
      <c r="M41" s="73" t="s">
        <v>832</v>
      </c>
      <c r="N41" s="68" t="s">
        <v>832</v>
      </c>
      <c r="O41" s="75" t="s">
        <v>832</v>
      </c>
      <c r="P41" s="73" t="s">
        <v>832</v>
      </c>
      <c r="Q41" s="73" t="s">
        <v>832</v>
      </c>
      <c r="R41" s="69" t="s">
        <v>832</v>
      </c>
      <c r="S41" s="73" t="s">
        <v>832</v>
      </c>
      <c r="T41" s="73" t="s">
        <v>832</v>
      </c>
      <c r="U41" s="73" t="s">
        <v>832</v>
      </c>
      <c r="V41" s="76" t="s">
        <v>832</v>
      </c>
      <c r="W41" s="66" t="s">
        <v>832</v>
      </c>
      <c r="X41" s="77" t="s">
        <v>832</v>
      </c>
      <c r="Y41" s="66" t="s">
        <v>832</v>
      </c>
      <c r="Z41" s="66" t="s">
        <v>832</v>
      </c>
      <c r="AA41" s="77" t="s">
        <v>832</v>
      </c>
      <c r="AC41" s="66" t="s">
        <v>662</v>
      </c>
    </row>
    <row r="42" spans="1:29" s="78" customFormat="1" x14ac:dyDescent="0.2">
      <c r="A42" s="66" t="s">
        <v>727</v>
      </c>
      <c r="B42" s="71" t="s">
        <v>31</v>
      </c>
      <c r="C42" s="66" t="s">
        <v>885</v>
      </c>
      <c r="D42" s="66" t="s">
        <v>308</v>
      </c>
      <c r="E42" s="66" t="s">
        <v>886</v>
      </c>
      <c r="F42" s="66" t="s">
        <v>868</v>
      </c>
      <c r="G42" s="72" t="s">
        <v>832</v>
      </c>
      <c r="H42" s="73" t="s">
        <v>832</v>
      </c>
      <c r="I42" s="74" t="s">
        <v>832</v>
      </c>
      <c r="J42" s="68" t="s">
        <v>832</v>
      </c>
      <c r="K42" s="75" t="s">
        <v>832</v>
      </c>
      <c r="L42" s="73" t="s">
        <v>832</v>
      </c>
      <c r="M42" s="73" t="s">
        <v>832</v>
      </c>
      <c r="N42" s="68" t="s">
        <v>832</v>
      </c>
      <c r="O42" s="75" t="s">
        <v>832</v>
      </c>
      <c r="P42" s="73" t="s">
        <v>832</v>
      </c>
      <c r="Q42" s="73" t="s">
        <v>832</v>
      </c>
      <c r="R42" s="69" t="s">
        <v>832</v>
      </c>
      <c r="S42" s="73" t="s">
        <v>832</v>
      </c>
      <c r="T42" s="73" t="s">
        <v>832</v>
      </c>
      <c r="U42" s="73" t="s">
        <v>832</v>
      </c>
      <c r="V42" s="76" t="s">
        <v>832</v>
      </c>
      <c r="W42" s="66" t="s">
        <v>832</v>
      </c>
      <c r="X42" s="77" t="s">
        <v>832</v>
      </c>
      <c r="Y42" s="66" t="s">
        <v>832</v>
      </c>
      <c r="Z42" s="66" t="s">
        <v>832</v>
      </c>
      <c r="AA42" s="77" t="s">
        <v>832</v>
      </c>
      <c r="AC42" s="66" t="s">
        <v>662</v>
      </c>
    </row>
    <row r="43" spans="1:29" s="78" customFormat="1" x14ac:dyDescent="0.2">
      <c r="A43" s="66" t="s">
        <v>727</v>
      </c>
      <c r="B43" s="71" t="s">
        <v>31</v>
      </c>
      <c r="C43" s="66" t="s">
        <v>885</v>
      </c>
      <c r="D43" s="66" t="s">
        <v>308</v>
      </c>
      <c r="E43" s="66" t="s">
        <v>886</v>
      </c>
      <c r="F43" s="66" t="s">
        <v>869</v>
      </c>
      <c r="G43" s="72">
        <v>35492</v>
      </c>
      <c r="H43" s="73">
        <v>37112</v>
      </c>
      <c r="I43" s="74">
        <v>72623</v>
      </c>
      <c r="J43" s="68">
        <v>0.5110226787656803</v>
      </c>
      <c r="K43" s="75">
        <v>25225</v>
      </c>
      <c r="L43" s="73">
        <v>24412</v>
      </c>
      <c r="M43" s="73">
        <v>49647</v>
      </c>
      <c r="N43" s="68">
        <v>0.49171148307047757</v>
      </c>
      <c r="O43" s="75">
        <v>33448</v>
      </c>
      <c r="P43" s="73">
        <v>34956</v>
      </c>
      <c r="Q43" s="73">
        <v>68429</v>
      </c>
      <c r="R43" s="69">
        <v>0.51083604904353419</v>
      </c>
      <c r="S43" s="73">
        <v>94165</v>
      </c>
      <c r="T43" s="73">
        <v>96480</v>
      </c>
      <c r="U43" s="73">
        <v>190699</v>
      </c>
      <c r="V43" s="76">
        <v>0.50607149413831998</v>
      </c>
      <c r="W43" s="66">
        <v>0.50382453242260905</v>
      </c>
      <c r="X43" s="77">
        <v>0.50831827121905004</v>
      </c>
      <c r="Y43" s="66">
        <v>0.50605747996412398</v>
      </c>
      <c r="Z43" s="66">
        <v>0.50381306291400096</v>
      </c>
      <c r="AA43" s="77">
        <v>0.50830173228839404</v>
      </c>
      <c r="AC43" s="66" t="s">
        <v>662</v>
      </c>
    </row>
    <row r="44" spans="1:29" s="78" customFormat="1" x14ac:dyDescent="0.2">
      <c r="A44" s="66" t="s">
        <v>727</v>
      </c>
      <c r="B44" s="71" t="s">
        <v>31</v>
      </c>
      <c r="C44" s="66" t="s">
        <v>885</v>
      </c>
      <c r="D44" s="66" t="s">
        <v>308</v>
      </c>
      <c r="E44" s="66" t="s">
        <v>886</v>
      </c>
      <c r="F44" s="66" t="s">
        <v>870</v>
      </c>
      <c r="G44" s="72">
        <v>14533</v>
      </c>
      <c r="H44" s="73">
        <v>0</v>
      </c>
      <c r="I44" s="74">
        <v>14539</v>
      </c>
      <c r="J44" s="68">
        <v>0</v>
      </c>
      <c r="K44" s="75">
        <v>33749</v>
      </c>
      <c r="L44" s="73">
        <v>1</v>
      </c>
      <c r="M44" s="73">
        <v>33755</v>
      </c>
      <c r="N44" s="68">
        <v>2.962524070508073E-5</v>
      </c>
      <c r="O44" s="75">
        <v>37442</v>
      </c>
      <c r="P44" s="73">
        <v>0</v>
      </c>
      <c r="Q44" s="73">
        <v>37449</v>
      </c>
      <c r="R44" s="69">
        <v>0</v>
      </c>
      <c r="S44" s="73">
        <v>85724</v>
      </c>
      <c r="T44" s="73">
        <v>1</v>
      </c>
      <c r="U44" s="73">
        <v>85743</v>
      </c>
      <c r="V44" s="80">
        <v>1.1665208515602201E-5</v>
      </c>
      <c r="W44" s="81">
        <v>2.95337465682602E-7</v>
      </c>
      <c r="X44" s="79">
        <v>6.4992648908036805E-5</v>
      </c>
      <c r="Y44" s="81">
        <v>8.4304922276683201E-17</v>
      </c>
      <c r="Z44" s="66">
        <v>0</v>
      </c>
      <c r="AA44" s="79">
        <v>3.32180923972776E-5</v>
      </c>
      <c r="AC44" s="66" t="s">
        <v>662</v>
      </c>
    </row>
    <row r="45" spans="1:29" s="78" customFormat="1" x14ac:dyDescent="0.2">
      <c r="A45" s="66" t="s">
        <v>727</v>
      </c>
      <c r="B45" s="71" t="s">
        <v>31</v>
      </c>
      <c r="C45" s="66" t="s">
        <v>885</v>
      </c>
      <c r="D45" s="66" t="s">
        <v>308</v>
      </c>
      <c r="E45" s="66" t="s">
        <v>886</v>
      </c>
      <c r="F45" s="66" t="s">
        <v>871</v>
      </c>
      <c r="G45" s="72">
        <v>14929</v>
      </c>
      <c r="H45" s="73">
        <v>0</v>
      </c>
      <c r="I45" s="74">
        <v>14936</v>
      </c>
      <c r="J45" s="68">
        <v>0</v>
      </c>
      <c r="K45" s="75">
        <v>39251</v>
      </c>
      <c r="L45" s="73">
        <v>0</v>
      </c>
      <c r="M45" s="73">
        <v>39256</v>
      </c>
      <c r="N45" s="68">
        <v>0</v>
      </c>
      <c r="O45" s="75">
        <v>28480</v>
      </c>
      <c r="P45" s="73">
        <v>0</v>
      </c>
      <c r="Q45" s="73">
        <v>28481</v>
      </c>
      <c r="R45" s="69">
        <v>0</v>
      </c>
      <c r="S45" s="73">
        <v>82660</v>
      </c>
      <c r="T45" s="73">
        <v>0</v>
      </c>
      <c r="U45" s="73">
        <v>82673</v>
      </c>
      <c r="V45" s="76">
        <v>0</v>
      </c>
      <c r="W45" s="66">
        <v>0</v>
      </c>
      <c r="X45" s="79">
        <v>4.4626144970567E-5</v>
      </c>
      <c r="Y45" s="66">
        <v>0</v>
      </c>
      <c r="Z45" s="66">
        <v>0</v>
      </c>
      <c r="AA45" s="79">
        <v>1.6365360001444E-5</v>
      </c>
      <c r="AC45" s="66" t="s">
        <v>662</v>
      </c>
    </row>
    <row r="46" spans="1:29" s="78" customFormat="1" x14ac:dyDescent="0.2">
      <c r="A46" s="66" t="s">
        <v>727</v>
      </c>
      <c r="B46" s="71" t="s">
        <v>31</v>
      </c>
      <c r="C46" s="66" t="s">
        <v>885</v>
      </c>
      <c r="D46" s="66" t="s">
        <v>308</v>
      </c>
      <c r="E46" s="66" t="s">
        <v>886</v>
      </c>
      <c r="F46" s="66" t="s">
        <v>872</v>
      </c>
      <c r="G46" s="72">
        <v>32035</v>
      </c>
      <c r="H46" s="73">
        <v>2</v>
      </c>
      <c r="I46" s="74">
        <v>32043</v>
      </c>
      <c r="J46" s="68">
        <v>6.2416128327559835E-5</v>
      </c>
      <c r="K46" s="75">
        <v>27543</v>
      </c>
      <c r="L46" s="73">
        <v>0</v>
      </c>
      <c r="M46" s="73">
        <v>27547</v>
      </c>
      <c r="N46" s="68">
        <v>0</v>
      </c>
      <c r="O46" s="75">
        <v>28135</v>
      </c>
      <c r="P46" s="73">
        <v>0</v>
      </c>
      <c r="Q46" s="73">
        <v>28142</v>
      </c>
      <c r="R46" s="69">
        <v>0</v>
      </c>
      <c r="S46" s="73">
        <v>87713</v>
      </c>
      <c r="T46" s="73">
        <v>2</v>
      </c>
      <c r="U46" s="73">
        <v>87732</v>
      </c>
      <c r="V46" s="80">
        <v>2.2801117254745498E-5</v>
      </c>
      <c r="W46" s="81">
        <v>2.7613330080867599E-6</v>
      </c>
      <c r="X46" s="79">
        <v>8.2363022333516896E-5</v>
      </c>
      <c r="Y46" s="81">
        <v>1.1723942287776299E-16</v>
      </c>
      <c r="Z46" s="66">
        <v>0</v>
      </c>
      <c r="AA46" s="79">
        <v>4.7021514986119398E-5</v>
      </c>
      <c r="AC46" s="66" t="s">
        <v>662</v>
      </c>
    </row>
    <row r="47" spans="1:29" s="78" customFormat="1" x14ac:dyDescent="0.2">
      <c r="A47" s="66" t="s">
        <v>727</v>
      </c>
      <c r="B47" s="71" t="s">
        <v>31</v>
      </c>
      <c r="C47" s="66" t="s">
        <v>885</v>
      </c>
      <c r="D47" s="66" t="s">
        <v>308</v>
      </c>
      <c r="E47" s="66" t="s">
        <v>886</v>
      </c>
      <c r="F47" s="66" t="s">
        <v>873</v>
      </c>
      <c r="G47" s="72">
        <v>19328</v>
      </c>
      <c r="H47" s="73">
        <v>0</v>
      </c>
      <c r="I47" s="74">
        <v>19332</v>
      </c>
      <c r="J47" s="68">
        <v>0</v>
      </c>
      <c r="K47" s="75">
        <v>49288</v>
      </c>
      <c r="L47" s="73">
        <v>1</v>
      </c>
      <c r="M47" s="73">
        <v>49307</v>
      </c>
      <c r="N47" s="68">
        <v>2.0281095990427322E-5</v>
      </c>
      <c r="O47" s="75">
        <v>28131</v>
      </c>
      <c r="P47" s="73">
        <v>1</v>
      </c>
      <c r="Q47" s="73">
        <v>28145</v>
      </c>
      <c r="R47" s="69">
        <v>3.5530289571860007E-5</v>
      </c>
      <c r="S47" s="73">
        <v>96747</v>
      </c>
      <c r="T47" s="73">
        <v>2</v>
      </c>
      <c r="U47" s="73">
        <v>96784</v>
      </c>
      <c r="V47" s="80">
        <v>2.0672048289904801E-5</v>
      </c>
      <c r="W47" s="81">
        <v>2.5034907555464898E-6</v>
      </c>
      <c r="X47" s="79">
        <v>7.4672529894528097E-5</v>
      </c>
      <c r="Y47" s="81">
        <v>9.9380930629003203E-17</v>
      </c>
      <c r="Z47" s="66">
        <v>0</v>
      </c>
      <c r="AA47" s="79">
        <v>4.1122489698997502E-5</v>
      </c>
      <c r="AC47" s="66" t="s">
        <v>662</v>
      </c>
    </row>
    <row r="48" spans="1:29" s="78" customFormat="1" x14ac:dyDescent="0.2">
      <c r="A48" s="66" t="s">
        <v>727</v>
      </c>
      <c r="B48" s="71" t="s">
        <v>31</v>
      </c>
      <c r="C48" s="66" t="s">
        <v>885</v>
      </c>
      <c r="D48" s="66" t="s">
        <v>308</v>
      </c>
      <c r="E48" s="66" t="s">
        <v>886</v>
      </c>
      <c r="F48" s="66" t="s">
        <v>874</v>
      </c>
      <c r="G48" s="72">
        <v>1378</v>
      </c>
      <c r="H48" s="73">
        <v>0</v>
      </c>
      <c r="I48" s="74">
        <v>1378</v>
      </c>
      <c r="J48" s="68">
        <v>0</v>
      </c>
      <c r="K48" s="75">
        <v>2002</v>
      </c>
      <c r="L48" s="73">
        <v>0</v>
      </c>
      <c r="M48" s="73">
        <v>2002</v>
      </c>
      <c r="N48" s="68">
        <v>0</v>
      </c>
      <c r="O48" s="75">
        <v>66</v>
      </c>
      <c r="P48" s="73">
        <v>0</v>
      </c>
      <c r="Q48" s="73">
        <v>66</v>
      </c>
      <c r="R48" s="69">
        <v>0</v>
      </c>
      <c r="S48" s="73">
        <v>3446</v>
      </c>
      <c r="T48" s="73">
        <v>0</v>
      </c>
      <c r="U48" s="73">
        <v>3446</v>
      </c>
      <c r="V48" s="76">
        <v>0</v>
      </c>
      <c r="W48" s="66">
        <v>0</v>
      </c>
      <c r="X48" s="77">
        <v>1.0699087985326101E-3</v>
      </c>
      <c r="Y48" s="66">
        <v>0</v>
      </c>
      <c r="Z48" s="66">
        <v>0</v>
      </c>
      <c r="AA48" s="77">
        <v>3.9248584962226402E-4</v>
      </c>
      <c r="AC48" s="66" t="s">
        <v>662</v>
      </c>
    </row>
    <row r="49" spans="1:29" s="78" customFormat="1" x14ac:dyDescent="0.2">
      <c r="A49" s="66" t="s">
        <v>727</v>
      </c>
      <c r="B49" s="71" t="s">
        <v>31</v>
      </c>
      <c r="C49" s="66" t="s">
        <v>885</v>
      </c>
      <c r="D49" s="66" t="s">
        <v>308</v>
      </c>
      <c r="E49" s="66" t="s">
        <v>886</v>
      </c>
      <c r="F49" s="66" t="s">
        <v>875</v>
      </c>
      <c r="G49" s="72">
        <v>28515</v>
      </c>
      <c r="H49" s="73">
        <v>0</v>
      </c>
      <c r="I49" s="74">
        <v>28526</v>
      </c>
      <c r="J49" s="68">
        <v>0</v>
      </c>
      <c r="K49" s="75">
        <v>25098</v>
      </c>
      <c r="L49" s="73">
        <v>1</v>
      </c>
      <c r="M49" s="73">
        <v>25103</v>
      </c>
      <c r="N49" s="68">
        <v>3.9835876190096803E-5</v>
      </c>
      <c r="O49" s="75">
        <v>37166</v>
      </c>
      <c r="P49" s="73">
        <v>3</v>
      </c>
      <c r="Q49" s="73">
        <v>37173</v>
      </c>
      <c r="R49" s="69">
        <v>8.0703736583003795E-5</v>
      </c>
      <c r="S49" s="73">
        <v>90779</v>
      </c>
      <c r="T49" s="73">
        <v>4</v>
      </c>
      <c r="U49" s="73">
        <v>90802</v>
      </c>
      <c r="V49" s="80">
        <v>4.4061112763402799E-5</v>
      </c>
      <c r="W49" s="81">
        <v>1.20052965817417E-5</v>
      </c>
      <c r="X49" s="77">
        <v>1.12810070287135E-4</v>
      </c>
      <c r="Y49" s="81">
        <v>1.7956669792080599E-5</v>
      </c>
      <c r="Z49" s="66">
        <v>0</v>
      </c>
      <c r="AA49" s="79">
        <v>7.7731690198092003E-5</v>
      </c>
      <c r="AC49" s="66" t="s">
        <v>662</v>
      </c>
    </row>
    <row r="50" spans="1:29" s="78" customFormat="1" x14ac:dyDescent="0.2">
      <c r="A50" s="66" t="s">
        <v>727</v>
      </c>
      <c r="B50" s="71" t="s">
        <v>31</v>
      </c>
      <c r="C50" s="66" t="s">
        <v>885</v>
      </c>
      <c r="D50" s="66" t="s">
        <v>308</v>
      </c>
      <c r="E50" s="66" t="s">
        <v>886</v>
      </c>
      <c r="F50" s="66" t="s">
        <v>876</v>
      </c>
      <c r="G50" s="72">
        <v>14764</v>
      </c>
      <c r="H50" s="73">
        <v>0</v>
      </c>
      <c r="I50" s="74">
        <v>14767</v>
      </c>
      <c r="J50" s="68">
        <v>0</v>
      </c>
      <c r="K50" s="75">
        <v>24204</v>
      </c>
      <c r="L50" s="73">
        <v>2</v>
      </c>
      <c r="M50" s="73">
        <v>24210</v>
      </c>
      <c r="N50" s="68">
        <v>8.2610491532424622E-5</v>
      </c>
      <c r="O50" s="75">
        <v>24212</v>
      </c>
      <c r="P50" s="73">
        <v>0</v>
      </c>
      <c r="Q50" s="73">
        <v>24217</v>
      </c>
      <c r="R50" s="69">
        <v>0</v>
      </c>
      <c r="S50" s="73">
        <v>63180</v>
      </c>
      <c r="T50" s="73">
        <v>2</v>
      </c>
      <c r="U50" s="73">
        <v>63194</v>
      </c>
      <c r="V50" s="80">
        <v>3.1654585166661402E-5</v>
      </c>
      <c r="W50" s="81">
        <v>3.8335401073474501E-6</v>
      </c>
      <c r="X50" s="77">
        <v>1.14342517798955E-4</v>
      </c>
      <c r="Y50" s="81">
        <v>6.1888610882386698E-6</v>
      </c>
      <c r="Z50" s="66">
        <v>0</v>
      </c>
      <c r="AA50" s="79">
        <v>7.3100432424613005E-5</v>
      </c>
      <c r="AC50" s="66" t="s">
        <v>662</v>
      </c>
    </row>
    <row r="51" spans="1:29" s="78" customFormat="1" x14ac:dyDescent="0.2">
      <c r="A51" s="66" t="s">
        <v>727</v>
      </c>
      <c r="B51" s="71" t="s">
        <v>31</v>
      </c>
      <c r="C51" s="66" t="s">
        <v>885</v>
      </c>
      <c r="D51" s="66" t="s">
        <v>308</v>
      </c>
      <c r="E51" s="66" t="s">
        <v>886</v>
      </c>
      <c r="F51" s="66" t="s">
        <v>877</v>
      </c>
      <c r="G51" s="72">
        <v>25845</v>
      </c>
      <c r="H51" s="73">
        <v>1</v>
      </c>
      <c r="I51" s="74">
        <v>25847</v>
      </c>
      <c r="J51" s="68">
        <v>3.8689209579448294E-5</v>
      </c>
      <c r="K51" s="75">
        <v>33212</v>
      </c>
      <c r="L51" s="73">
        <v>0</v>
      </c>
      <c r="M51" s="73">
        <v>33218</v>
      </c>
      <c r="N51" s="68">
        <v>0</v>
      </c>
      <c r="O51" s="75">
        <v>29814</v>
      </c>
      <c r="P51" s="73">
        <v>0</v>
      </c>
      <c r="Q51" s="73">
        <v>29820</v>
      </c>
      <c r="R51" s="69">
        <v>0</v>
      </c>
      <c r="S51" s="73">
        <v>88871</v>
      </c>
      <c r="T51" s="73">
        <v>1</v>
      </c>
      <c r="U51" s="73">
        <v>88885</v>
      </c>
      <c r="V51" s="80">
        <v>1.12521379062022E-5</v>
      </c>
      <c r="W51" s="81">
        <v>2.84879426343825E-7</v>
      </c>
      <c r="X51" s="79">
        <v>6.2691287337533297E-5</v>
      </c>
      <c r="Y51" s="81">
        <v>7.8698742816661001E-17</v>
      </c>
      <c r="Z51" s="66">
        <v>0</v>
      </c>
      <c r="AA51" s="79">
        <v>3.1806107792370102E-5</v>
      </c>
      <c r="AC51" s="66" t="s">
        <v>662</v>
      </c>
    </row>
    <row r="52" spans="1:29" s="78" customFormat="1" x14ac:dyDescent="0.2">
      <c r="A52" s="66" t="s">
        <v>727</v>
      </c>
      <c r="B52" s="71" t="s">
        <v>31</v>
      </c>
      <c r="C52" s="66" t="s">
        <v>885</v>
      </c>
      <c r="D52" s="66" t="s">
        <v>308</v>
      </c>
      <c r="E52" s="66" t="s">
        <v>886</v>
      </c>
      <c r="F52" s="66" t="s">
        <v>878</v>
      </c>
      <c r="G52" s="72">
        <v>27583</v>
      </c>
      <c r="H52" s="73">
        <v>1</v>
      </c>
      <c r="I52" s="74">
        <v>27588</v>
      </c>
      <c r="J52" s="68">
        <v>3.6247643903146298E-5</v>
      </c>
      <c r="K52" s="75">
        <v>29387</v>
      </c>
      <c r="L52" s="73">
        <v>1</v>
      </c>
      <c r="M52" s="73">
        <v>29394</v>
      </c>
      <c r="N52" s="68">
        <v>3.4020548411240386E-5</v>
      </c>
      <c r="O52" s="75">
        <v>24369</v>
      </c>
      <c r="P52" s="73">
        <v>1</v>
      </c>
      <c r="Q52" s="73">
        <v>24375</v>
      </c>
      <c r="R52" s="69">
        <v>4.1025641025641023E-5</v>
      </c>
      <c r="S52" s="73">
        <v>81339</v>
      </c>
      <c r="T52" s="73">
        <v>3</v>
      </c>
      <c r="U52" s="73">
        <v>81357</v>
      </c>
      <c r="V52" s="80">
        <v>3.6881315925352198E-5</v>
      </c>
      <c r="W52" s="81">
        <v>7.6058785871342003E-6</v>
      </c>
      <c r="X52" s="77">
        <v>1.07779035036907E-4</v>
      </c>
      <c r="Y52" s="81">
        <v>1.11049577334096E-5</v>
      </c>
      <c r="Z52" s="66">
        <v>0</v>
      </c>
      <c r="AA52" s="79">
        <v>7.1126591862953704E-5</v>
      </c>
      <c r="AC52" s="66" t="s">
        <v>662</v>
      </c>
    </row>
    <row r="53" spans="1:29" s="78" customFormat="1" x14ac:dyDescent="0.2">
      <c r="A53" s="66" t="s">
        <v>727</v>
      </c>
      <c r="B53" s="71" t="s">
        <v>31</v>
      </c>
      <c r="C53" s="66" t="s">
        <v>885</v>
      </c>
      <c r="D53" s="66" t="s">
        <v>308</v>
      </c>
      <c r="E53" s="66" t="s">
        <v>886</v>
      </c>
      <c r="F53" s="66" t="s">
        <v>879</v>
      </c>
      <c r="G53" s="72">
        <v>23759</v>
      </c>
      <c r="H53" s="73">
        <v>1</v>
      </c>
      <c r="I53" s="74">
        <v>23766</v>
      </c>
      <c r="J53" s="68">
        <v>4.2076916603551294E-5</v>
      </c>
      <c r="K53" s="75">
        <v>17929</v>
      </c>
      <c r="L53" s="73">
        <v>0</v>
      </c>
      <c r="M53" s="73">
        <v>17931</v>
      </c>
      <c r="N53" s="68">
        <v>0</v>
      </c>
      <c r="O53" s="75">
        <v>22896</v>
      </c>
      <c r="P53" s="73">
        <v>0</v>
      </c>
      <c r="Q53" s="73">
        <v>22900</v>
      </c>
      <c r="R53" s="69">
        <v>0</v>
      </c>
      <c r="S53" s="73">
        <v>64584</v>
      </c>
      <c r="T53" s="73">
        <v>1</v>
      </c>
      <c r="U53" s="73">
        <v>64597</v>
      </c>
      <c r="V53" s="80">
        <v>1.5483471394286599E-5</v>
      </c>
      <c r="W53" s="81">
        <v>3.9200747885584202E-7</v>
      </c>
      <c r="X53" s="79">
        <v>8.6265327874933206E-5</v>
      </c>
      <c r="Y53" s="81">
        <v>1.2987435473693099E-16</v>
      </c>
      <c r="Z53" s="66">
        <v>0</v>
      </c>
      <c r="AA53" s="79">
        <v>4.69148043416699E-5</v>
      </c>
      <c r="AC53" s="66" t="s">
        <v>662</v>
      </c>
    </row>
    <row r="54" spans="1:29" s="78" customFormat="1" x14ac:dyDescent="0.2">
      <c r="A54" s="66" t="s">
        <v>727</v>
      </c>
      <c r="B54" s="71" t="s">
        <v>31</v>
      </c>
      <c r="C54" s="66" t="s">
        <v>885</v>
      </c>
      <c r="D54" s="66" t="s">
        <v>308</v>
      </c>
      <c r="E54" s="66" t="s">
        <v>886</v>
      </c>
      <c r="F54" s="66" t="s">
        <v>880</v>
      </c>
      <c r="G54" s="72">
        <v>15481</v>
      </c>
      <c r="H54" s="73">
        <v>0</v>
      </c>
      <c r="I54" s="74">
        <v>15482</v>
      </c>
      <c r="J54" s="68">
        <v>0</v>
      </c>
      <c r="K54" s="75">
        <v>25490</v>
      </c>
      <c r="L54" s="73">
        <v>0</v>
      </c>
      <c r="M54" s="73">
        <v>25490</v>
      </c>
      <c r="N54" s="68">
        <v>0</v>
      </c>
      <c r="O54" s="75">
        <v>24443</v>
      </c>
      <c r="P54" s="73">
        <v>0</v>
      </c>
      <c r="Q54" s="73">
        <v>24446</v>
      </c>
      <c r="R54" s="69">
        <v>0</v>
      </c>
      <c r="S54" s="73">
        <v>65414</v>
      </c>
      <c r="T54" s="73">
        <v>0</v>
      </c>
      <c r="U54" s="73">
        <v>65418</v>
      </c>
      <c r="V54" s="76">
        <v>0</v>
      </c>
      <c r="W54" s="66">
        <v>0</v>
      </c>
      <c r="X54" s="79">
        <v>5.6391222718759399E-5</v>
      </c>
      <c r="Y54" s="66">
        <v>0</v>
      </c>
      <c r="Z54" s="66">
        <v>0</v>
      </c>
      <c r="AA54" s="79">
        <v>2.0679942204710499E-5</v>
      </c>
      <c r="AC54" s="66" t="s">
        <v>662</v>
      </c>
    </row>
    <row r="55" spans="1:29" s="82" customFormat="1" x14ac:dyDescent="0.2">
      <c r="A55" s="66" t="s">
        <v>727</v>
      </c>
      <c r="B55" s="71" t="s">
        <v>31</v>
      </c>
      <c r="C55" s="66" t="s">
        <v>885</v>
      </c>
      <c r="D55" s="66" t="s">
        <v>308</v>
      </c>
      <c r="E55" s="66" t="s">
        <v>886</v>
      </c>
      <c r="F55" s="66" t="s">
        <v>881</v>
      </c>
      <c r="G55" s="72">
        <v>33722</v>
      </c>
      <c r="H55" s="73">
        <v>0</v>
      </c>
      <c r="I55" s="74">
        <v>33729</v>
      </c>
      <c r="J55" s="68">
        <v>0</v>
      </c>
      <c r="K55" s="75">
        <v>19965</v>
      </c>
      <c r="L55" s="73">
        <v>0</v>
      </c>
      <c r="M55" s="73">
        <v>19970</v>
      </c>
      <c r="N55" s="68">
        <v>0</v>
      </c>
      <c r="O55" s="75">
        <v>21520</v>
      </c>
      <c r="P55" s="73">
        <v>0</v>
      </c>
      <c r="Q55" s="73">
        <v>21522</v>
      </c>
      <c r="R55" s="69">
        <v>0</v>
      </c>
      <c r="S55" s="73">
        <v>75207</v>
      </c>
      <c r="T55" s="73">
        <v>0</v>
      </c>
      <c r="U55" s="73">
        <v>75221</v>
      </c>
      <c r="V55" s="76">
        <v>0</v>
      </c>
      <c r="W55" s="66">
        <v>0</v>
      </c>
      <c r="X55" s="79">
        <v>4.9048479349136497E-5</v>
      </c>
      <c r="Y55" s="66" t="s">
        <v>832</v>
      </c>
      <c r="Z55" s="66" t="s">
        <v>832</v>
      </c>
      <c r="AA55" s="77" t="s">
        <v>832</v>
      </c>
      <c r="AC55" s="66" t="s">
        <v>662</v>
      </c>
    </row>
    <row r="56" spans="1:29" s="82" customFormat="1" x14ac:dyDescent="0.2">
      <c r="A56" s="66" t="s">
        <v>727</v>
      </c>
      <c r="B56" s="71" t="s">
        <v>31</v>
      </c>
      <c r="C56" s="66" t="s">
        <v>885</v>
      </c>
      <c r="D56" s="66" t="s">
        <v>308</v>
      </c>
      <c r="E56" s="66" t="s">
        <v>886</v>
      </c>
      <c r="F56" s="66" t="s">
        <v>882</v>
      </c>
      <c r="G56" s="72">
        <v>43791</v>
      </c>
      <c r="H56" s="73">
        <v>1</v>
      </c>
      <c r="I56" s="74">
        <v>43800</v>
      </c>
      <c r="J56" s="68">
        <v>2.2831050228310503E-5</v>
      </c>
      <c r="K56" s="75">
        <v>17522</v>
      </c>
      <c r="L56" s="73">
        <v>1</v>
      </c>
      <c r="M56" s="73">
        <v>17526</v>
      </c>
      <c r="N56" s="68">
        <v>5.7058085130663012E-5</v>
      </c>
      <c r="O56" s="75">
        <v>28388</v>
      </c>
      <c r="P56" s="73">
        <v>0</v>
      </c>
      <c r="Q56" s="73">
        <v>28396</v>
      </c>
      <c r="R56" s="69">
        <v>0</v>
      </c>
      <c r="S56" s="73">
        <v>89701</v>
      </c>
      <c r="T56" s="73">
        <v>2</v>
      </c>
      <c r="U56" s="73">
        <v>89722</v>
      </c>
      <c r="V56" s="80">
        <v>2.2295798356799699E-5</v>
      </c>
      <c r="W56" s="81">
        <v>2.7001360223949802E-6</v>
      </c>
      <c r="X56" s="79">
        <v>8.0537744249121104E-5</v>
      </c>
      <c r="Y56" s="66" t="s">
        <v>832</v>
      </c>
      <c r="Z56" s="66" t="s">
        <v>832</v>
      </c>
      <c r="AA56" s="77" t="s">
        <v>832</v>
      </c>
      <c r="AC56" s="66" t="s">
        <v>662</v>
      </c>
    </row>
    <row r="57" spans="1:29" s="82" customFormat="1" x14ac:dyDescent="0.2">
      <c r="A57" s="83" t="s">
        <v>727</v>
      </c>
      <c r="B57" s="84" t="s">
        <v>31</v>
      </c>
      <c r="C57" s="83" t="s">
        <v>885</v>
      </c>
      <c r="D57" s="83" t="s">
        <v>308</v>
      </c>
      <c r="E57" s="83" t="s">
        <v>886</v>
      </c>
      <c r="F57" s="83" t="s">
        <v>883</v>
      </c>
      <c r="G57" s="85">
        <v>35533</v>
      </c>
      <c r="H57" s="86">
        <v>2</v>
      </c>
      <c r="I57" s="87">
        <v>35539</v>
      </c>
      <c r="J57" s="88">
        <v>5.6276203607304649E-5</v>
      </c>
      <c r="K57" s="89">
        <v>38076</v>
      </c>
      <c r="L57" s="86">
        <v>0</v>
      </c>
      <c r="M57" s="86">
        <v>38099</v>
      </c>
      <c r="N57" s="88">
        <v>0</v>
      </c>
      <c r="O57" s="89">
        <v>43432</v>
      </c>
      <c r="P57" s="86">
        <v>3</v>
      </c>
      <c r="Q57" s="86">
        <v>43441</v>
      </c>
      <c r="R57" s="90">
        <v>6.9059183720448418E-5</v>
      </c>
      <c r="S57" s="86">
        <v>117041</v>
      </c>
      <c r="T57" s="86">
        <v>5</v>
      </c>
      <c r="U57" s="86">
        <v>117079</v>
      </c>
      <c r="V57" s="94">
        <v>4.2718247526613498E-5</v>
      </c>
      <c r="W57" s="95">
        <v>1.38706395103186E-5</v>
      </c>
      <c r="X57" s="92">
        <v>9.9687299856142299E-5</v>
      </c>
      <c r="Y57" s="83" t="s">
        <v>832</v>
      </c>
      <c r="Z57" s="83" t="s">
        <v>832</v>
      </c>
      <c r="AA57" s="93" t="s">
        <v>832</v>
      </c>
      <c r="AC57" s="83" t="s">
        <v>662</v>
      </c>
    </row>
    <row r="58" spans="1:29" s="78" customFormat="1" x14ac:dyDescent="0.2">
      <c r="A58" s="66" t="s">
        <v>728</v>
      </c>
      <c r="B58" s="71" t="s">
        <v>43</v>
      </c>
      <c r="C58" s="66" t="s">
        <v>887</v>
      </c>
      <c r="D58" s="66" t="s">
        <v>28</v>
      </c>
      <c r="E58" s="66" t="s">
        <v>308</v>
      </c>
      <c r="F58" s="66" t="s">
        <v>867</v>
      </c>
      <c r="G58" s="72">
        <v>11457</v>
      </c>
      <c r="H58" s="73">
        <v>12411</v>
      </c>
      <c r="I58" s="74">
        <v>23868</v>
      </c>
      <c r="J58" s="68">
        <v>0.51998491704374061</v>
      </c>
      <c r="K58" s="75">
        <v>12949</v>
      </c>
      <c r="L58" s="73">
        <v>16076</v>
      </c>
      <c r="M58" s="73">
        <v>29025</v>
      </c>
      <c r="N58" s="68">
        <v>0.55386735572782086</v>
      </c>
      <c r="O58" s="75">
        <v>9583</v>
      </c>
      <c r="P58" s="73">
        <v>10451</v>
      </c>
      <c r="Q58" s="73">
        <v>20034</v>
      </c>
      <c r="R58" s="69">
        <v>0.5216631726065688</v>
      </c>
      <c r="S58" s="73">
        <v>33989</v>
      </c>
      <c r="T58" s="73">
        <v>38938</v>
      </c>
      <c r="U58" s="73">
        <v>72927</v>
      </c>
      <c r="V58" s="76">
        <v>0.53393119146543799</v>
      </c>
      <c r="W58" s="66">
        <v>0.530302520234467</v>
      </c>
      <c r="X58" s="77">
        <v>0.53755716268419695</v>
      </c>
      <c r="Y58" s="66">
        <v>0.53388978172933199</v>
      </c>
      <c r="Z58" s="66">
        <v>0.53026772232435704</v>
      </c>
      <c r="AA58" s="77">
        <v>0.53750945067757505</v>
      </c>
      <c r="AC58" s="66" t="s">
        <v>28</v>
      </c>
    </row>
    <row r="59" spans="1:29" s="78" customFormat="1" x14ac:dyDescent="0.2">
      <c r="A59" s="66" t="s">
        <v>728</v>
      </c>
      <c r="B59" s="71" t="s">
        <v>43</v>
      </c>
      <c r="C59" s="66" t="s">
        <v>887</v>
      </c>
      <c r="D59" s="66" t="s">
        <v>28</v>
      </c>
      <c r="E59" s="66" t="s">
        <v>308</v>
      </c>
      <c r="F59" s="66" t="s">
        <v>868</v>
      </c>
      <c r="G59" s="72">
        <v>13296</v>
      </c>
      <c r="H59" s="73">
        <v>17960</v>
      </c>
      <c r="I59" s="74">
        <v>31265</v>
      </c>
      <c r="J59" s="68">
        <v>0.57444426675195903</v>
      </c>
      <c r="K59" s="75">
        <v>14345</v>
      </c>
      <c r="L59" s="73">
        <v>18310</v>
      </c>
      <c r="M59" s="73">
        <v>32656</v>
      </c>
      <c r="N59" s="68">
        <v>0.56069328760411563</v>
      </c>
      <c r="O59" s="75">
        <v>10393</v>
      </c>
      <c r="P59" s="73">
        <v>11080</v>
      </c>
      <c r="Q59" s="73">
        <v>21473</v>
      </c>
      <c r="R59" s="69">
        <v>0.5159968332324314</v>
      </c>
      <c r="S59" s="73">
        <v>38034</v>
      </c>
      <c r="T59" s="73">
        <v>47350</v>
      </c>
      <c r="U59" s="73">
        <v>85394</v>
      </c>
      <c r="V59" s="76">
        <v>0.55455354633186504</v>
      </c>
      <c r="W59" s="66">
        <v>0.55121216239965498</v>
      </c>
      <c r="X59" s="77">
        <v>0.55789122325195795</v>
      </c>
      <c r="Y59" s="66">
        <v>0.55451397058229202</v>
      </c>
      <c r="Z59" s="66">
        <v>0.55117828489709497</v>
      </c>
      <c r="AA59" s="77">
        <v>0.55784637397468095</v>
      </c>
      <c r="AC59" s="66" t="s">
        <v>28</v>
      </c>
    </row>
    <row r="60" spans="1:29" s="78" customFormat="1" x14ac:dyDescent="0.2">
      <c r="A60" s="66" t="s">
        <v>728</v>
      </c>
      <c r="B60" s="71" t="s">
        <v>43</v>
      </c>
      <c r="C60" s="66" t="s">
        <v>887</v>
      </c>
      <c r="D60" s="66" t="s">
        <v>28</v>
      </c>
      <c r="E60" s="66" t="s">
        <v>308</v>
      </c>
      <c r="F60" s="66" t="s">
        <v>869</v>
      </c>
      <c r="G60" s="72">
        <v>9955</v>
      </c>
      <c r="H60" s="73">
        <v>12357</v>
      </c>
      <c r="I60" s="74">
        <v>22313</v>
      </c>
      <c r="J60" s="68">
        <v>0.55380271590552588</v>
      </c>
      <c r="K60" s="75">
        <v>6264</v>
      </c>
      <c r="L60" s="73">
        <v>7460</v>
      </c>
      <c r="M60" s="73">
        <v>13724</v>
      </c>
      <c r="N60" s="68">
        <v>0.54357330224424361</v>
      </c>
      <c r="O60" s="75">
        <v>15122</v>
      </c>
      <c r="P60" s="73">
        <v>16164</v>
      </c>
      <c r="Q60" s="73">
        <v>31286</v>
      </c>
      <c r="R60" s="69">
        <v>0.51665281595601864</v>
      </c>
      <c r="S60" s="73">
        <v>31341</v>
      </c>
      <c r="T60" s="73">
        <v>35981</v>
      </c>
      <c r="U60" s="73">
        <v>67323</v>
      </c>
      <c r="V60" s="76">
        <v>0.53446124595228905</v>
      </c>
      <c r="W60" s="66">
        <v>0.53068444724291597</v>
      </c>
      <c r="X60" s="77">
        <v>0.53823507386703895</v>
      </c>
      <c r="Y60" s="66">
        <v>0.53441988334173796</v>
      </c>
      <c r="Z60" s="66">
        <v>0.53065027586495905</v>
      </c>
      <c r="AA60" s="77">
        <v>0.53818686616399702</v>
      </c>
      <c r="AC60" s="66" t="s">
        <v>28</v>
      </c>
    </row>
    <row r="61" spans="1:29" s="78" customFormat="1" x14ac:dyDescent="0.2">
      <c r="A61" s="66" t="s">
        <v>728</v>
      </c>
      <c r="B61" s="71" t="s">
        <v>43</v>
      </c>
      <c r="C61" s="66" t="s">
        <v>887</v>
      </c>
      <c r="D61" s="66" t="s">
        <v>28</v>
      </c>
      <c r="E61" s="66" t="s">
        <v>308</v>
      </c>
      <c r="F61" s="66" t="s">
        <v>870</v>
      </c>
      <c r="G61" s="72">
        <v>20681</v>
      </c>
      <c r="H61" s="73">
        <v>1</v>
      </c>
      <c r="I61" s="74">
        <v>20685</v>
      </c>
      <c r="J61" s="68">
        <v>4.8344210780759007E-5</v>
      </c>
      <c r="K61" s="75">
        <v>20717</v>
      </c>
      <c r="L61" s="73">
        <v>2</v>
      </c>
      <c r="M61" s="73">
        <v>20719</v>
      </c>
      <c r="N61" s="68">
        <v>9.6529755297070327E-5</v>
      </c>
      <c r="O61" s="75">
        <v>15059</v>
      </c>
      <c r="P61" s="73">
        <v>2</v>
      </c>
      <c r="Q61" s="73">
        <v>15061</v>
      </c>
      <c r="R61" s="69">
        <v>1.3279330721731626E-4</v>
      </c>
      <c r="S61" s="73">
        <v>56457</v>
      </c>
      <c r="T61" s="73">
        <v>5</v>
      </c>
      <c r="U61" s="73">
        <v>56465</v>
      </c>
      <c r="V61" s="80">
        <v>8.8555134426694096E-5</v>
      </c>
      <c r="W61" s="81">
        <v>2.87542162524668E-5</v>
      </c>
      <c r="X61" s="77">
        <v>2.06645939926957E-4</v>
      </c>
      <c r="Y61" s="81">
        <v>5.7305814345725901E-6</v>
      </c>
      <c r="Z61" s="66">
        <v>0</v>
      </c>
      <c r="AA61" s="77">
        <v>1.1296060624020301E-4</v>
      </c>
      <c r="AC61" s="66" t="s">
        <v>28</v>
      </c>
    </row>
    <row r="62" spans="1:29" s="78" customFormat="1" x14ac:dyDescent="0.2">
      <c r="A62" s="66" t="s">
        <v>728</v>
      </c>
      <c r="B62" s="71" t="s">
        <v>43</v>
      </c>
      <c r="C62" s="66" t="s">
        <v>887</v>
      </c>
      <c r="D62" s="66" t="s">
        <v>28</v>
      </c>
      <c r="E62" s="66" t="s">
        <v>308</v>
      </c>
      <c r="F62" s="66" t="s">
        <v>871</v>
      </c>
      <c r="G62" s="72">
        <v>18814</v>
      </c>
      <c r="H62" s="73">
        <v>3</v>
      </c>
      <c r="I62" s="74">
        <v>18818</v>
      </c>
      <c r="J62" s="68">
        <v>1.5942183016261026E-4</v>
      </c>
      <c r="K62" s="75">
        <v>14273</v>
      </c>
      <c r="L62" s="73">
        <v>1</v>
      </c>
      <c r="M62" s="73">
        <v>14274</v>
      </c>
      <c r="N62" s="68">
        <v>7.0057447106627434E-5</v>
      </c>
      <c r="O62" s="75">
        <v>19104</v>
      </c>
      <c r="P62" s="73">
        <v>1</v>
      </c>
      <c r="Q62" s="73">
        <v>19106</v>
      </c>
      <c r="R62" s="69">
        <v>5.2339579189783314E-5</v>
      </c>
      <c r="S62" s="73">
        <v>52191</v>
      </c>
      <c r="T62" s="73">
        <v>5</v>
      </c>
      <c r="U62" s="73">
        <v>52198</v>
      </c>
      <c r="V62" s="80">
        <v>9.5792781056019605E-5</v>
      </c>
      <c r="W62" s="81">
        <v>3.1104363374897703E-5</v>
      </c>
      <c r="X62" s="77">
        <v>2.2353411655160301E-4</v>
      </c>
      <c r="Y62" s="81">
        <v>1.26113987161078E-5</v>
      </c>
      <c r="Z62" s="66">
        <v>0</v>
      </c>
      <c r="AA62" s="77">
        <v>1.27784959588321E-4</v>
      </c>
      <c r="AC62" s="66" t="s">
        <v>28</v>
      </c>
    </row>
    <row r="63" spans="1:29" s="78" customFormat="1" x14ac:dyDescent="0.2">
      <c r="A63" s="66" t="s">
        <v>728</v>
      </c>
      <c r="B63" s="71" t="s">
        <v>43</v>
      </c>
      <c r="C63" s="66" t="s">
        <v>887</v>
      </c>
      <c r="D63" s="66" t="s">
        <v>28</v>
      </c>
      <c r="E63" s="66" t="s">
        <v>308</v>
      </c>
      <c r="F63" s="66" t="s">
        <v>872</v>
      </c>
      <c r="G63" s="72">
        <v>17948</v>
      </c>
      <c r="H63" s="73">
        <v>1</v>
      </c>
      <c r="I63" s="74">
        <v>17952</v>
      </c>
      <c r="J63" s="68">
        <v>5.5704099821746877E-5</v>
      </c>
      <c r="K63" s="75">
        <v>15333</v>
      </c>
      <c r="L63" s="73">
        <v>3</v>
      </c>
      <c r="M63" s="73">
        <v>15338</v>
      </c>
      <c r="N63" s="68">
        <v>1.9559264571652107E-4</v>
      </c>
      <c r="O63" s="75">
        <v>24226</v>
      </c>
      <c r="P63" s="73">
        <v>6</v>
      </c>
      <c r="Q63" s="73">
        <v>24234</v>
      </c>
      <c r="R63" s="69">
        <v>2.4758603614756129E-4</v>
      </c>
      <c r="S63" s="73">
        <v>57507</v>
      </c>
      <c r="T63" s="73">
        <v>10</v>
      </c>
      <c r="U63" s="73">
        <v>57524</v>
      </c>
      <c r="V63" s="76">
        <v>1.7386164090616701E-4</v>
      </c>
      <c r="W63" s="81">
        <v>8.3376462345904505E-5</v>
      </c>
      <c r="X63" s="77">
        <v>3.19714426983281E-4</v>
      </c>
      <c r="Y63" s="81">
        <v>8.8565154981670296E-5</v>
      </c>
      <c r="Z63" s="66">
        <v>0</v>
      </c>
      <c r="AA63" s="77">
        <v>2.24809212931188E-4</v>
      </c>
      <c r="AC63" s="66" t="s">
        <v>28</v>
      </c>
    </row>
    <row r="64" spans="1:29" s="78" customFormat="1" x14ac:dyDescent="0.2">
      <c r="A64" s="66" t="s">
        <v>728</v>
      </c>
      <c r="B64" s="71" t="s">
        <v>43</v>
      </c>
      <c r="C64" s="66" t="s">
        <v>887</v>
      </c>
      <c r="D64" s="66" t="s">
        <v>28</v>
      </c>
      <c r="E64" s="66" t="s">
        <v>308</v>
      </c>
      <c r="F64" s="66" t="s">
        <v>873</v>
      </c>
      <c r="G64" s="72">
        <v>12138</v>
      </c>
      <c r="H64" s="73">
        <v>7</v>
      </c>
      <c r="I64" s="74">
        <v>12147</v>
      </c>
      <c r="J64" s="68">
        <v>5.7627397711369061E-4</v>
      </c>
      <c r="K64" s="75">
        <v>21828</v>
      </c>
      <c r="L64" s="73">
        <v>6</v>
      </c>
      <c r="M64" s="73">
        <v>21835</v>
      </c>
      <c r="N64" s="68">
        <v>2.7478818410808336E-4</v>
      </c>
      <c r="O64" s="75">
        <v>16368</v>
      </c>
      <c r="P64" s="73">
        <v>0</v>
      </c>
      <c r="Q64" s="73">
        <v>16368</v>
      </c>
      <c r="R64" s="69">
        <v>0</v>
      </c>
      <c r="S64" s="73">
        <v>50334</v>
      </c>
      <c r="T64" s="73">
        <v>13</v>
      </c>
      <c r="U64" s="73">
        <v>50350</v>
      </c>
      <c r="V64" s="76">
        <v>2.5820803622857402E-4</v>
      </c>
      <c r="W64" s="66">
        <v>1.37491838713614E-4</v>
      </c>
      <c r="X64" s="77">
        <v>4.4150313046446003E-4</v>
      </c>
      <c r="Y64" s="66">
        <v>1.7186148357534699E-4</v>
      </c>
      <c r="Z64" s="81">
        <v>4.49932363462187E-5</v>
      </c>
      <c r="AA64" s="77">
        <v>3.4310902824779399E-4</v>
      </c>
      <c r="AC64" s="66" t="s">
        <v>28</v>
      </c>
    </row>
    <row r="65" spans="1:29" s="78" customFormat="1" x14ac:dyDescent="0.2">
      <c r="A65" s="66" t="s">
        <v>728</v>
      </c>
      <c r="B65" s="71" t="s">
        <v>43</v>
      </c>
      <c r="C65" s="66" t="s">
        <v>887</v>
      </c>
      <c r="D65" s="66" t="s">
        <v>28</v>
      </c>
      <c r="E65" s="66" t="s">
        <v>308</v>
      </c>
      <c r="F65" s="66" t="s">
        <v>874</v>
      </c>
      <c r="G65" s="72">
        <v>19292</v>
      </c>
      <c r="H65" s="73">
        <v>2</v>
      </c>
      <c r="I65" s="74">
        <v>19296</v>
      </c>
      <c r="J65" s="68">
        <v>1.0364842454394693E-4</v>
      </c>
      <c r="K65" s="75">
        <v>27829</v>
      </c>
      <c r="L65" s="73">
        <v>18</v>
      </c>
      <c r="M65" s="73">
        <v>27849</v>
      </c>
      <c r="N65" s="68">
        <v>6.4634277711946573E-4</v>
      </c>
      <c r="O65" s="75">
        <v>19554</v>
      </c>
      <c r="P65" s="73">
        <v>5</v>
      </c>
      <c r="Q65" s="73">
        <v>19561</v>
      </c>
      <c r="R65" s="69">
        <v>2.5561065385205255E-4</v>
      </c>
      <c r="S65" s="73">
        <v>66675</v>
      </c>
      <c r="T65" s="73">
        <v>25</v>
      </c>
      <c r="U65" s="73">
        <v>66706</v>
      </c>
      <c r="V65" s="76">
        <v>3.7481259370314798E-4</v>
      </c>
      <c r="W65" s="66">
        <v>2.4257317155749599E-4</v>
      </c>
      <c r="X65" s="77">
        <v>5.5324794780624103E-4</v>
      </c>
      <c r="Y65" s="66">
        <v>2.8786780029067301E-4</v>
      </c>
      <c r="Z65" s="66">
        <v>1.4992839400805599E-4</v>
      </c>
      <c r="AA65" s="77">
        <v>4.59349577286595E-4</v>
      </c>
      <c r="AC65" s="66" t="s">
        <v>28</v>
      </c>
    </row>
    <row r="66" spans="1:29" s="78" customFormat="1" x14ac:dyDescent="0.2">
      <c r="A66" s="66" t="s">
        <v>728</v>
      </c>
      <c r="B66" s="71" t="s">
        <v>43</v>
      </c>
      <c r="C66" s="66" t="s">
        <v>887</v>
      </c>
      <c r="D66" s="66" t="s">
        <v>28</v>
      </c>
      <c r="E66" s="66" t="s">
        <v>308</v>
      </c>
      <c r="F66" s="66" t="s">
        <v>875</v>
      </c>
      <c r="G66" s="72">
        <v>14100</v>
      </c>
      <c r="H66" s="73">
        <v>0</v>
      </c>
      <c r="I66" s="74">
        <v>14100</v>
      </c>
      <c r="J66" s="68">
        <v>0</v>
      </c>
      <c r="K66" s="75">
        <v>18740</v>
      </c>
      <c r="L66" s="73">
        <v>1</v>
      </c>
      <c r="M66" s="73">
        <v>18742</v>
      </c>
      <c r="N66" s="68">
        <v>5.3356098602070216E-5</v>
      </c>
      <c r="O66" s="75">
        <v>17344</v>
      </c>
      <c r="P66" s="73">
        <v>3</v>
      </c>
      <c r="Q66" s="73">
        <v>17347</v>
      </c>
      <c r="R66" s="69">
        <v>1.7294056609211967E-4</v>
      </c>
      <c r="S66" s="73">
        <v>50184</v>
      </c>
      <c r="T66" s="73">
        <v>4</v>
      </c>
      <c r="U66" s="73">
        <v>50189</v>
      </c>
      <c r="V66" s="80">
        <v>7.9700326771339804E-5</v>
      </c>
      <c r="W66" s="81">
        <v>2.1716069861747399E-5</v>
      </c>
      <c r="X66" s="77">
        <v>2.0405180216708299E-4</v>
      </c>
      <c r="Y66" s="81">
        <v>8.3801571375946699E-17</v>
      </c>
      <c r="Z66" s="66">
        <v>0</v>
      </c>
      <c r="AA66" s="77">
        <v>1.0778071804636101E-4</v>
      </c>
      <c r="AC66" s="66" t="s">
        <v>28</v>
      </c>
    </row>
    <row r="67" spans="1:29" s="78" customFormat="1" x14ac:dyDescent="0.2">
      <c r="A67" s="66" t="s">
        <v>728</v>
      </c>
      <c r="B67" s="71" t="s">
        <v>43</v>
      </c>
      <c r="C67" s="66" t="s">
        <v>887</v>
      </c>
      <c r="D67" s="66" t="s">
        <v>28</v>
      </c>
      <c r="E67" s="66" t="s">
        <v>308</v>
      </c>
      <c r="F67" s="66" t="s">
        <v>876</v>
      </c>
      <c r="G67" s="72">
        <v>21072</v>
      </c>
      <c r="H67" s="73">
        <v>4</v>
      </c>
      <c r="I67" s="74">
        <v>21078</v>
      </c>
      <c r="J67" s="68">
        <v>1.8977132555270899E-4</v>
      </c>
      <c r="K67" s="75">
        <v>18731</v>
      </c>
      <c r="L67" s="73">
        <v>1</v>
      </c>
      <c r="M67" s="73">
        <v>18733</v>
      </c>
      <c r="N67" s="68">
        <v>5.3381732771045749E-5</v>
      </c>
      <c r="O67" s="75">
        <v>20032</v>
      </c>
      <c r="P67" s="73">
        <v>6</v>
      </c>
      <c r="Q67" s="73">
        <v>20040</v>
      </c>
      <c r="R67" s="69">
        <v>2.9940119760479042E-4</v>
      </c>
      <c r="S67" s="73">
        <v>59835</v>
      </c>
      <c r="T67" s="73">
        <v>11</v>
      </c>
      <c r="U67" s="73">
        <v>59851</v>
      </c>
      <c r="V67" s="76">
        <v>1.8380509975604001E-4</v>
      </c>
      <c r="W67" s="81">
        <v>9.1758300242112E-5</v>
      </c>
      <c r="X67" s="77">
        <v>3.2885424014347E-4</v>
      </c>
      <c r="Y67" s="81">
        <v>9.8366001959235007E-5</v>
      </c>
      <c r="Z67" s="66">
        <v>0</v>
      </c>
      <c r="AA67" s="77">
        <v>2.34613337958003E-4</v>
      </c>
      <c r="AC67" s="66" t="s">
        <v>28</v>
      </c>
    </row>
    <row r="68" spans="1:29" s="78" customFormat="1" x14ac:dyDescent="0.2">
      <c r="A68" s="66" t="s">
        <v>728</v>
      </c>
      <c r="B68" s="71" t="s">
        <v>43</v>
      </c>
      <c r="C68" s="66" t="s">
        <v>887</v>
      </c>
      <c r="D68" s="66" t="s">
        <v>28</v>
      </c>
      <c r="E68" s="66" t="s">
        <v>308</v>
      </c>
      <c r="F68" s="66" t="s">
        <v>877</v>
      </c>
      <c r="G68" s="72">
        <v>18218</v>
      </c>
      <c r="H68" s="73">
        <v>2</v>
      </c>
      <c r="I68" s="74">
        <v>18223</v>
      </c>
      <c r="J68" s="68">
        <v>1.0975141304944301E-4</v>
      </c>
      <c r="K68" s="75">
        <v>22476</v>
      </c>
      <c r="L68" s="73">
        <v>2</v>
      </c>
      <c r="M68" s="73">
        <v>22479</v>
      </c>
      <c r="N68" s="68">
        <v>8.8971929356288092E-5</v>
      </c>
      <c r="O68" s="75">
        <v>15050</v>
      </c>
      <c r="P68" s="73">
        <v>7</v>
      </c>
      <c r="Q68" s="73">
        <v>15058</v>
      </c>
      <c r="R68" s="69">
        <v>4.6486917253287289E-4</v>
      </c>
      <c r="S68" s="73">
        <v>55744</v>
      </c>
      <c r="T68" s="73">
        <v>11</v>
      </c>
      <c r="U68" s="73">
        <v>55760</v>
      </c>
      <c r="V68" s="76">
        <v>1.9729172271545201E-4</v>
      </c>
      <c r="W68" s="81">
        <v>9.8491299729368294E-5</v>
      </c>
      <c r="X68" s="77">
        <v>3.5298190480680098E-4</v>
      </c>
      <c r="Y68" s="66">
        <v>1.11630623911034E-4</v>
      </c>
      <c r="Z68" s="81">
        <v>3.7548475857634E-6</v>
      </c>
      <c r="AA68" s="77">
        <v>2.5717899437507501E-4</v>
      </c>
      <c r="AC68" s="66" t="s">
        <v>28</v>
      </c>
    </row>
    <row r="69" spans="1:29" s="78" customFormat="1" x14ac:dyDescent="0.2">
      <c r="A69" s="66" t="s">
        <v>728</v>
      </c>
      <c r="B69" s="71" t="s">
        <v>43</v>
      </c>
      <c r="C69" s="66" t="s">
        <v>887</v>
      </c>
      <c r="D69" s="66" t="s">
        <v>28</v>
      </c>
      <c r="E69" s="66" t="s">
        <v>308</v>
      </c>
      <c r="F69" s="66" t="s">
        <v>878</v>
      </c>
      <c r="G69" s="72">
        <v>19577</v>
      </c>
      <c r="H69" s="73">
        <v>4</v>
      </c>
      <c r="I69" s="74">
        <v>19582</v>
      </c>
      <c r="J69" s="68">
        <v>2.042692268409764E-4</v>
      </c>
      <c r="K69" s="75">
        <v>16551</v>
      </c>
      <c r="L69" s="73">
        <v>21</v>
      </c>
      <c r="M69" s="73">
        <v>16572</v>
      </c>
      <c r="N69" s="68">
        <v>1.2671976828385228E-3</v>
      </c>
      <c r="O69" s="75">
        <v>25393</v>
      </c>
      <c r="P69" s="73">
        <v>2</v>
      </c>
      <c r="Q69" s="73">
        <v>25395</v>
      </c>
      <c r="R69" s="69">
        <v>7.8755660563102969E-5</v>
      </c>
      <c r="S69" s="73">
        <v>61521</v>
      </c>
      <c r="T69" s="73">
        <v>27</v>
      </c>
      <c r="U69" s="73">
        <v>61549</v>
      </c>
      <c r="V69" s="76">
        <v>4.3868200428933503E-4</v>
      </c>
      <c r="W69" s="66">
        <v>2.8911348205416402E-4</v>
      </c>
      <c r="X69" s="77">
        <v>6.3819559114908502E-4</v>
      </c>
      <c r="Y69" s="66">
        <v>3.5146976871412998E-4</v>
      </c>
      <c r="Z69" s="66">
        <v>1.9767967113425199E-4</v>
      </c>
      <c r="AA69" s="77">
        <v>5.4269946878287699E-4</v>
      </c>
      <c r="AC69" s="66" t="s">
        <v>28</v>
      </c>
    </row>
    <row r="70" spans="1:29" s="78" customFormat="1" x14ac:dyDescent="0.2">
      <c r="A70" s="66" t="s">
        <v>728</v>
      </c>
      <c r="B70" s="71" t="s">
        <v>43</v>
      </c>
      <c r="C70" s="66" t="s">
        <v>887</v>
      </c>
      <c r="D70" s="66" t="s">
        <v>28</v>
      </c>
      <c r="E70" s="66" t="s">
        <v>308</v>
      </c>
      <c r="F70" s="66" t="s">
        <v>879</v>
      </c>
      <c r="G70" s="72">
        <v>14938</v>
      </c>
      <c r="H70" s="73">
        <v>3</v>
      </c>
      <c r="I70" s="74">
        <v>14941</v>
      </c>
      <c r="J70" s="68">
        <v>2.007897731075564E-4</v>
      </c>
      <c r="K70" s="75">
        <v>14073</v>
      </c>
      <c r="L70" s="73">
        <v>1</v>
      </c>
      <c r="M70" s="73">
        <v>14075</v>
      </c>
      <c r="N70" s="68">
        <v>7.1047957371225576E-5</v>
      </c>
      <c r="O70" s="75">
        <v>12922</v>
      </c>
      <c r="P70" s="73">
        <v>0</v>
      </c>
      <c r="Q70" s="73">
        <v>12923</v>
      </c>
      <c r="R70" s="69">
        <v>0</v>
      </c>
      <c r="S70" s="73">
        <v>41933</v>
      </c>
      <c r="T70" s="73">
        <v>4</v>
      </c>
      <c r="U70" s="73">
        <v>41939</v>
      </c>
      <c r="V70" s="80">
        <v>9.5381166988578103E-5</v>
      </c>
      <c r="W70" s="81">
        <v>2.5988749673130302E-5</v>
      </c>
      <c r="X70" s="77">
        <v>2.4419549696789999E-4</v>
      </c>
      <c r="Y70" s="81">
        <v>1.21887490900607E-5</v>
      </c>
      <c r="Z70" s="66">
        <v>0</v>
      </c>
      <c r="AA70" s="77">
        <v>1.42532779739519E-4</v>
      </c>
      <c r="AC70" s="66" t="s">
        <v>28</v>
      </c>
    </row>
    <row r="71" spans="1:29" s="78" customFormat="1" x14ac:dyDescent="0.2">
      <c r="A71" s="66" t="s">
        <v>728</v>
      </c>
      <c r="B71" s="71" t="s">
        <v>43</v>
      </c>
      <c r="C71" s="66" t="s">
        <v>887</v>
      </c>
      <c r="D71" s="66" t="s">
        <v>28</v>
      </c>
      <c r="E71" s="66" t="s">
        <v>308</v>
      </c>
      <c r="F71" s="66" t="s">
        <v>880</v>
      </c>
      <c r="G71" s="72">
        <v>14888</v>
      </c>
      <c r="H71" s="73">
        <v>5</v>
      </c>
      <c r="I71" s="74">
        <v>14894</v>
      </c>
      <c r="J71" s="68">
        <v>3.357056532832013E-4</v>
      </c>
      <c r="K71" s="75">
        <v>16613</v>
      </c>
      <c r="L71" s="73">
        <v>2</v>
      </c>
      <c r="M71" s="73">
        <v>16617</v>
      </c>
      <c r="N71" s="68">
        <v>1.203586688331227E-4</v>
      </c>
      <c r="O71" s="75">
        <v>18993</v>
      </c>
      <c r="P71" s="73">
        <v>2</v>
      </c>
      <c r="Q71" s="73">
        <v>18996</v>
      </c>
      <c r="R71" s="69">
        <v>1.052853232259423E-4</v>
      </c>
      <c r="S71" s="73">
        <v>50494</v>
      </c>
      <c r="T71" s="73">
        <v>9</v>
      </c>
      <c r="U71" s="73">
        <v>50507</v>
      </c>
      <c r="V71" s="76">
        <v>1.7820723521375E-4</v>
      </c>
      <c r="W71" s="81">
        <v>8.14908299195817E-5</v>
      </c>
      <c r="X71" s="77">
        <v>3.3826576545781999E-4</v>
      </c>
      <c r="Y71" s="81">
        <v>9.2789617192828199E-5</v>
      </c>
      <c r="Z71" s="66">
        <v>0</v>
      </c>
      <c r="AA71" s="77">
        <v>2.4052671703604401E-4</v>
      </c>
      <c r="AC71" s="66" t="s">
        <v>28</v>
      </c>
    </row>
    <row r="72" spans="1:29" s="82" customFormat="1" x14ac:dyDescent="0.2">
      <c r="A72" s="66" t="s">
        <v>728</v>
      </c>
      <c r="B72" s="71" t="s">
        <v>43</v>
      </c>
      <c r="C72" s="66" t="s">
        <v>887</v>
      </c>
      <c r="D72" s="66" t="s">
        <v>28</v>
      </c>
      <c r="E72" s="66" t="s">
        <v>308</v>
      </c>
      <c r="F72" s="66" t="s">
        <v>881</v>
      </c>
      <c r="G72" s="72">
        <v>15384</v>
      </c>
      <c r="H72" s="73">
        <v>0</v>
      </c>
      <c r="I72" s="74">
        <v>15385</v>
      </c>
      <c r="J72" s="68">
        <v>0</v>
      </c>
      <c r="K72" s="75">
        <v>16421</v>
      </c>
      <c r="L72" s="73">
        <v>1</v>
      </c>
      <c r="M72" s="73">
        <v>16423</v>
      </c>
      <c r="N72" s="68">
        <v>6.0890214942458744E-5</v>
      </c>
      <c r="O72" s="75">
        <v>19525</v>
      </c>
      <c r="P72" s="73">
        <v>2</v>
      </c>
      <c r="Q72" s="73">
        <v>19527</v>
      </c>
      <c r="R72" s="69">
        <v>1.0242228708967071E-4</v>
      </c>
      <c r="S72" s="73">
        <v>51330</v>
      </c>
      <c r="T72" s="73">
        <v>3</v>
      </c>
      <c r="U72" s="73">
        <v>51335</v>
      </c>
      <c r="V72" s="80">
        <v>5.8441937934661902E-5</v>
      </c>
      <c r="W72" s="81">
        <v>1.20522947628981E-5</v>
      </c>
      <c r="X72" s="77">
        <v>1.7078254883524E-4</v>
      </c>
      <c r="Y72" s="66" t="s">
        <v>832</v>
      </c>
      <c r="Z72" s="66" t="s">
        <v>832</v>
      </c>
      <c r="AA72" s="77" t="s">
        <v>832</v>
      </c>
      <c r="AC72" s="66" t="s">
        <v>28</v>
      </c>
    </row>
    <row r="73" spans="1:29" s="82" customFormat="1" x14ac:dyDescent="0.2">
      <c r="A73" s="66" t="s">
        <v>728</v>
      </c>
      <c r="B73" s="71" t="s">
        <v>43</v>
      </c>
      <c r="C73" s="66" t="s">
        <v>887</v>
      </c>
      <c r="D73" s="66" t="s">
        <v>28</v>
      </c>
      <c r="E73" s="66" t="s">
        <v>308</v>
      </c>
      <c r="F73" s="66" t="s">
        <v>882</v>
      </c>
      <c r="G73" s="72">
        <v>20097</v>
      </c>
      <c r="H73" s="73">
        <v>4</v>
      </c>
      <c r="I73" s="74">
        <v>20102</v>
      </c>
      <c r="J73" s="68">
        <v>1.9898517560441747E-4</v>
      </c>
      <c r="K73" s="75">
        <v>16577</v>
      </c>
      <c r="L73" s="73">
        <v>1</v>
      </c>
      <c r="M73" s="73">
        <v>16579</v>
      </c>
      <c r="N73" s="68">
        <v>6.0317268834067196E-5</v>
      </c>
      <c r="O73" s="75">
        <v>22759</v>
      </c>
      <c r="P73" s="73">
        <v>2</v>
      </c>
      <c r="Q73" s="73">
        <v>22761</v>
      </c>
      <c r="R73" s="69">
        <v>8.7869601511357144E-5</v>
      </c>
      <c r="S73" s="73">
        <v>59433</v>
      </c>
      <c r="T73" s="73">
        <v>7</v>
      </c>
      <c r="U73" s="73">
        <v>59442</v>
      </c>
      <c r="V73" s="76">
        <v>1.17765814266487E-4</v>
      </c>
      <c r="W73" s="81">
        <v>4.7349234049168003E-5</v>
      </c>
      <c r="X73" s="77">
        <v>2.4262743685194501E-4</v>
      </c>
      <c r="Y73" s="66" t="s">
        <v>832</v>
      </c>
      <c r="Z73" s="66" t="s">
        <v>832</v>
      </c>
      <c r="AA73" s="77" t="s">
        <v>832</v>
      </c>
      <c r="AC73" s="66" t="s">
        <v>28</v>
      </c>
    </row>
    <row r="74" spans="1:29" s="82" customFormat="1" x14ac:dyDescent="0.2">
      <c r="A74" s="83" t="s">
        <v>728</v>
      </c>
      <c r="B74" s="84" t="s">
        <v>43</v>
      </c>
      <c r="C74" s="83" t="s">
        <v>887</v>
      </c>
      <c r="D74" s="83" t="s">
        <v>28</v>
      </c>
      <c r="E74" s="83" t="s">
        <v>308</v>
      </c>
      <c r="F74" s="83" t="s">
        <v>883</v>
      </c>
      <c r="G74" s="85">
        <v>16899</v>
      </c>
      <c r="H74" s="86">
        <v>2</v>
      </c>
      <c r="I74" s="87">
        <v>16902</v>
      </c>
      <c r="J74" s="88">
        <v>1.1832919181161993E-4</v>
      </c>
      <c r="K74" s="89">
        <v>18186</v>
      </c>
      <c r="L74" s="86">
        <v>1</v>
      </c>
      <c r="M74" s="86">
        <v>18187</v>
      </c>
      <c r="N74" s="88">
        <v>5.498432946610216E-5</v>
      </c>
      <c r="O74" s="89">
        <v>11713</v>
      </c>
      <c r="P74" s="86">
        <v>0</v>
      </c>
      <c r="Q74" s="86">
        <v>11713</v>
      </c>
      <c r="R74" s="90">
        <v>0</v>
      </c>
      <c r="S74" s="86">
        <v>46798</v>
      </c>
      <c r="T74" s="86">
        <v>3</v>
      </c>
      <c r="U74" s="86">
        <v>46802</v>
      </c>
      <c r="V74" s="94">
        <v>6.4101194418922695E-5</v>
      </c>
      <c r="W74" s="95">
        <v>1.32194024307142E-5</v>
      </c>
      <c r="X74" s="93">
        <v>1.8731934980174199E-4</v>
      </c>
      <c r="Y74" s="83" t="s">
        <v>832</v>
      </c>
      <c r="Z74" s="83" t="s">
        <v>832</v>
      </c>
      <c r="AA74" s="93" t="s">
        <v>832</v>
      </c>
      <c r="AC74" s="83" t="s">
        <v>28</v>
      </c>
    </row>
    <row r="75" spans="1:29" s="78" customFormat="1" x14ac:dyDescent="0.2">
      <c r="A75" s="66" t="s">
        <v>729</v>
      </c>
      <c r="B75" s="71" t="s">
        <v>52</v>
      </c>
      <c r="C75" s="66" t="s">
        <v>888</v>
      </c>
      <c r="D75" s="66" t="s">
        <v>28</v>
      </c>
      <c r="E75" s="66" t="s">
        <v>308</v>
      </c>
      <c r="F75" s="66" t="s">
        <v>867</v>
      </c>
      <c r="G75" s="72">
        <v>16502</v>
      </c>
      <c r="H75" s="73">
        <v>15933</v>
      </c>
      <c r="I75" s="74">
        <v>32436</v>
      </c>
      <c r="J75" s="68">
        <v>0.49121346651868292</v>
      </c>
      <c r="K75" s="75">
        <v>23163</v>
      </c>
      <c r="L75" s="73">
        <v>22916</v>
      </c>
      <c r="M75" s="73">
        <v>46082</v>
      </c>
      <c r="N75" s="68">
        <v>0.4972874441213489</v>
      </c>
      <c r="O75" s="75">
        <v>18549</v>
      </c>
      <c r="P75" s="73">
        <v>17876</v>
      </c>
      <c r="Q75" s="73">
        <v>36427</v>
      </c>
      <c r="R75" s="69">
        <v>0.49073489444642709</v>
      </c>
      <c r="S75" s="73">
        <v>58214</v>
      </c>
      <c r="T75" s="73">
        <v>56725</v>
      </c>
      <c r="U75" s="73">
        <v>114945</v>
      </c>
      <c r="V75" s="76">
        <v>0.49352265114539001</v>
      </c>
      <c r="W75" s="66">
        <v>0.49062816157926398</v>
      </c>
      <c r="X75" s="77">
        <v>0.49641746757383698</v>
      </c>
      <c r="Y75" s="66">
        <v>0.49350676206982702</v>
      </c>
      <c r="Z75" s="66">
        <v>0.49061648762413301</v>
      </c>
      <c r="AA75" s="77">
        <v>0.496397324996106</v>
      </c>
      <c r="AC75" s="66" t="s">
        <v>28</v>
      </c>
    </row>
    <row r="76" spans="1:29" s="78" customFormat="1" x14ac:dyDescent="0.2">
      <c r="A76" s="66" t="s">
        <v>729</v>
      </c>
      <c r="B76" s="71" t="s">
        <v>52</v>
      </c>
      <c r="C76" s="66" t="s">
        <v>888</v>
      </c>
      <c r="D76" s="66" t="s">
        <v>28</v>
      </c>
      <c r="E76" s="66" t="s">
        <v>308</v>
      </c>
      <c r="F76" s="66" t="s">
        <v>868</v>
      </c>
      <c r="G76" s="72">
        <v>19140</v>
      </c>
      <c r="H76" s="73">
        <v>18804</v>
      </c>
      <c r="I76" s="74">
        <v>37950</v>
      </c>
      <c r="J76" s="68">
        <v>0.49549407114624505</v>
      </c>
      <c r="K76" s="75">
        <v>14938</v>
      </c>
      <c r="L76" s="73">
        <v>14518</v>
      </c>
      <c r="M76" s="73">
        <v>29459</v>
      </c>
      <c r="N76" s="68">
        <v>0.49282053022845312</v>
      </c>
      <c r="O76" s="75">
        <v>16696</v>
      </c>
      <c r="P76" s="73">
        <v>15735</v>
      </c>
      <c r="Q76" s="73">
        <v>32431</v>
      </c>
      <c r="R76" s="69">
        <v>0.48518392895686224</v>
      </c>
      <c r="S76" s="73">
        <v>50774</v>
      </c>
      <c r="T76" s="73">
        <v>49057</v>
      </c>
      <c r="U76" s="73">
        <v>99840</v>
      </c>
      <c r="V76" s="76">
        <v>0.491400466788873</v>
      </c>
      <c r="W76" s="66">
        <v>0.48829460756369902</v>
      </c>
      <c r="X76" s="77">
        <v>0.49450682571109</v>
      </c>
      <c r="Y76" s="66">
        <v>0.49138451105171199</v>
      </c>
      <c r="Z76" s="66">
        <v>0.488283508248405</v>
      </c>
      <c r="AA76" s="77">
        <v>0.49448595509821602</v>
      </c>
      <c r="AC76" s="66" t="s">
        <v>28</v>
      </c>
    </row>
    <row r="77" spans="1:29" s="78" customFormat="1" x14ac:dyDescent="0.2">
      <c r="A77" s="66" t="s">
        <v>729</v>
      </c>
      <c r="B77" s="71" t="s">
        <v>52</v>
      </c>
      <c r="C77" s="66" t="s">
        <v>888</v>
      </c>
      <c r="D77" s="66" t="s">
        <v>28</v>
      </c>
      <c r="E77" s="66" t="s">
        <v>308</v>
      </c>
      <c r="F77" s="66" t="s">
        <v>869</v>
      </c>
      <c r="G77" s="72">
        <v>21559</v>
      </c>
      <c r="H77" s="73">
        <v>20473</v>
      </c>
      <c r="I77" s="74">
        <v>42036</v>
      </c>
      <c r="J77" s="68">
        <v>0.48703492244742602</v>
      </c>
      <c r="K77" s="75">
        <v>25212</v>
      </c>
      <c r="L77" s="73">
        <v>23105</v>
      </c>
      <c r="M77" s="73">
        <v>48321</v>
      </c>
      <c r="N77" s="68">
        <v>0.47815649510564767</v>
      </c>
      <c r="O77" s="75">
        <v>16381</v>
      </c>
      <c r="P77" s="73">
        <v>16789</v>
      </c>
      <c r="Q77" s="73">
        <v>33171</v>
      </c>
      <c r="R77" s="69">
        <v>0.50613487685026082</v>
      </c>
      <c r="S77" s="73">
        <v>63152</v>
      </c>
      <c r="T77" s="73">
        <v>60367</v>
      </c>
      <c r="U77" s="73">
        <v>123528</v>
      </c>
      <c r="V77" s="76">
        <v>0.48872643075154398</v>
      </c>
      <c r="W77" s="66">
        <v>0.48593500851899901</v>
      </c>
      <c r="X77" s="77">
        <v>0.491518382321526</v>
      </c>
      <c r="Y77" s="66">
        <v>0.48871039102997599</v>
      </c>
      <c r="Z77" s="66">
        <v>0.48592287564222297</v>
      </c>
      <c r="AA77" s="77">
        <v>0.49149837680491598</v>
      </c>
      <c r="AC77" s="66" t="s">
        <v>28</v>
      </c>
    </row>
    <row r="78" spans="1:29" s="78" customFormat="1" x14ac:dyDescent="0.2">
      <c r="A78" s="66" t="s">
        <v>729</v>
      </c>
      <c r="B78" s="71" t="s">
        <v>52</v>
      </c>
      <c r="C78" s="66" t="s">
        <v>888</v>
      </c>
      <c r="D78" s="66" t="s">
        <v>28</v>
      </c>
      <c r="E78" s="66" t="s">
        <v>308</v>
      </c>
      <c r="F78" s="66" t="s">
        <v>870</v>
      </c>
      <c r="G78" s="72">
        <v>26960</v>
      </c>
      <c r="H78" s="73">
        <v>1</v>
      </c>
      <c r="I78" s="74">
        <v>26962</v>
      </c>
      <c r="J78" s="68">
        <v>3.7089236703508645E-5</v>
      </c>
      <c r="K78" s="75">
        <v>33462</v>
      </c>
      <c r="L78" s="73">
        <v>2</v>
      </c>
      <c r="M78" s="73">
        <v>33465</v>
      </c>
      <c r="N78" s="68">
        <v>5.9763932466756313E-5</v>
      </c>
      <c r="O78" s="75">
        <v>23285</v>
      </c>
      <c r="P78" s="73">
        <v>1</v>
      </c>
      <c r="Q78" s="73">
        <v>23286</v>
      </c>
      <c r="R78" s="69">
        <v>4.2944258352658251E-5</v>
      </c>
      <c r="S78" s="73">
        <v>83707</v>
      </c>
      <c r="T78" s="73">
        <v>4</v>
      </c>
      <c r="U78" s="73">
        <v>83713</v>
      </c>
      <c r="V78" s="80">
        <v>4.7783445425332401E-5</v>
      </c>
      <c r="W78" s="81">
        <v>1.3019529192771399E-5</v>
      </c>
      <c r="X78" s="77">
        <v>1.22340037372499E-4</v>
      </c>
      <c r="Y78" s="81">
        <v>1.8685650783006001E-5</v>
      </c>
      <c r="Z78" s="66">
        <v>0</v>
      </c>
      <c r="AA78" s="79">
        <v>8.3428504493185496E-5</v>
      </c>
      <c r="AC78" s="66" t="s">
        <v>28</v>
      </c>
    </row>
    <row r="79" spans="1:29" s="78" customFormat="1" x14ac:dyDescent="0.2">
      <c r="A79" s="66" t="s">
        <v>729</v>
      </c>
      <c r="B79" s="71" t="s">
        <v>52</v>
      </c>
      <c r="C79" s="66" t="s">
        <v>888</v>
      </c>
      <c r="D79" s="66" t="s">
        <v>28</v>
      </c>
      <c r="E79" s="66" t="s">
        <v>308</v>
      </c>
      <c r="F79" s="66" t="s">
        <v>871</v>
      </c>
      <c r="G79" s="72">
        <v>23049</v>
      </c>
      <c r="H79" s="73">
        <v>2</v>
      </c>
      <c r="I79" s="74">
        <v>23053</v>
      </c>
      <c r="J79" s="68">
        <v>8.6756604346505884E-5</v>
      </c>
      <c r="K79" s="75">
        <v>19120</v>
      </c>
      <c r="L79" s="73">
        <v>1</v>
      </c>
      <c r="M79" s="73">
        <v>19123</v>
      </c>
      <c r="N79" s="68">
        <v>5.2293050253621294E-5</v>
      </c>
      <c r="O79" s="75">
        <v>37117</v>
      </c>
      <c r="P79" s="73">
        <v>2</v>
      </c>
      <c r="Q79" s="73">
        <v>37121</v>
      </c>
      <c r="R79" s="69">
        <v>5.3877858893887557E-5</v>
      </c>
      <c r="S79" s="73">
        <v>79286</v>
      </c>
      <c r="T79" s="73">
        <v>5</v>
      </c>
      <c r="U79" s="73">
        <v>79297</v>
      </c>
      <c r="V79" s="80">
        <v>6.3058859139120501E-5</v>
      </c>
      <c r="W79" s="81">
        <v>2.0475346765205901E-5</v>
      </c>
      <c r="X79" s="77">
        <v>1.4715215391115899E-4</v>
      </c>
      <c r="Y79" s="81">
        <v>3.3485466749409097E-5</v>
      </c>
      <c r="Z79" s="66">
        <v>0</v>
      </c>
      <c r="AA79" s="77">
        <v>1.07439646774187E-4</v>
      </c>
      <c r="AC79" s="66" t="s">
        <v>28</v>
      </c>
    </row>
    <row r="80" spans="1:29" s="78" customFormat="1" x14ac:dyDescent="0.2">
      <c r="A80" s="66" t="s">
        <v>729</v>
      </c>
      <c r="B80" s="71" t="s">
        <v>52</v>
      </c>
      <c r="C80" s="66" t="s">
        <v>888</v>
      </c>
      <c r="D80" s="66" t="s">
        <v>28</v>
      </c>
      <c r="E80" s="66" t="s">
        <v>308</v>
      </c>
      <c r="F80" s="66" t="s">
        <v>872</v>
      </c>
      <c r="G80" s="72">
        <v>24523</v>
      </c>
      <c r="H80" s="73">
        <v>1</v>
      </c>
      <c r="I80" s="74">
        <v>24525</v>
      </c>
      <c r="J80" s="68">
        <v>4.0774719673802241E-5</v>
      </c>
      <c r="K80" s="75">
        <v>26880</v>
      </c>
      <c r="L80" s="73">
        <v>5</v>
      </c>
      <c r="M80" s="73">
        <v>26886</v>
      </c>
      <c r="N80" s="68">
        <v>1.8597039351335266E-4</v>
      </c>
      <c r="O80" s="75">
        <v>21932</v>
      </c>
      <c r="P80" s="73">
        <v>2</v>
      </c>
      <c r="Q80" s="73">
        <v>21937</v>
      </c>
      <c r="R80" s="69">
        <v>9.1170169120663718E-5</v>
      </c>
      <c r="S80" s="73">
        <v>73335</v>
      </c>
      <c r="T80" s="73">
        <v>8</v>
      </c>
      <c r="U80" s="73">
        <v>73348</v>
      </c>
      <c r="V80" s="76">
        <v>1.0907653082093699E-4</v>
      </c>
      <c r="W80" s="81">
        <v>4.7092642483254501E-5</v>
      </c>
      <c r="X80" s="77">
        <v>2.14912874848639E-4</v>
      </c>
      <c r="Y80" s="81">
        <v>7.8813667262826799E-5</v>
      </c>
      <c r="Z80" s="81">
        <v>1.54376460106765E-5</v>
      </c>
      <c r="AA80" s="77">
        <v>1.7414149380424199E-4</v>
      </c>
      <c r="AC80" s="66" t="s">
        <v>28</v>
      </c>
    </row>
    <row r="81" spans="1:29" s="78" customFormat="1" x14ac:dyDescent="0.2">
      <c r="A81" s="66" t="s">
        <v>729</v>
      </c>
      <c r="B81" s="71" t="s">
        <v>52</v>
      </c>
      <c r="C81" s="66" t="s">
        <v>888</v>
      </c>
      <c r="D81" s="66" t="s">
        <v>28</v>
      </c>
      <c r="E81" s="66" t="s">
        <v>308</v>
      </c>
      <c r="F81" s="66" t="s">
        <v>873</v>
      </c>
      <c r="G81" s="72">
        <v>22701</v>
      </c>
      <c r="H81" s="73">
        <v>1</v>
      </c>
      <c r="I81" s="74">
        <v>22703</v>
      </c>
      <c r="J81" s="68">
        <v>4.4047042241113507E-5</v>
      </c>
      <c r="K81" s="75">
        <v>21730</v>
      </c>
      <c r="L81" s="73">
        <v>0</v>
      </c>
      <c r="M81" s="73">
        <v>21732</v>
      </c>
      <c r="N81" s="68">
        <v>0</v>
      </c>
      <c r="O81" s="75">
        <v>40472</v>
      </c>
      <c r="P81" s="73">
        <v>2</v>
      </c>
      <c r="Q81" s="73">
        <v>40475</v>
      </c>
      <c r="R81" s="69">
        <v>4.941321803582458E-5</v>
      </c>
      <c r="S81" s="73">
        <v>84903</v>
      </c>
      <c r="T81" s="73">
        <v>3</v>
      </c>
      <c r="U81" s="73">
        <v>84910</v>
      </c>
      <c r="V81" s="80">
        <v>3.5333192000565297E-5</v>
      </c>
      <c r="W81" s="81">
        <v>7.2866129075291001E-6</v>
      </c>
      <c r="X81" s="77">
        <v>1.03255074010571E-4</v>
      </c>
      <c r="Y81" s="81">
        <v>6.8605500109325203E-6</v>
      </c>
      <c r="Z81" s="66">
        <v>0</v>
      </c>
      <c r="AA81" s="79">
        <v>6.4603702420403097E-5</v>
      </c>
      <c r="AC81" s="66" t="s">
        <v>28</v>
      </c>
    </row>
    <row r="82" spans="1:29" s="78" customFormat="1" x14ac:dyDescent="0.2">
      <c r="A82" s="66" t="s">
        <v>729</v>
      </c>
      <c r="B82" s="71" t="s">
        <v>52</v>
      </c>
      <c r="C82" s="66" t="s">
        <v>888</v>
      </c>
      <c r="D82" s="66" t="s">
        <v>28</v>
      </c>
      <c r="E82" s="66" t="s">
        <v>308</v>
      </c>
      <c r="F82" s="66" t="s">
        <v>874</v>
      </c>
      <c r="G82" s="72">
        <v>23939</v>
      </c>
      <c r="H82" s="73">
        <v>8</v>
      </c>
      <c r="I82" s="74">
        <v>23949</v>
      </c>
      <c r="J82" s="68">
        <v>3.3404317508037914E-4</v>
      </c>
      <c r="K82" s="75">
        <v>28636</v>
      </c>
      <c r="L82" s="73">
        <v>6</v>
      </c>
      <c r="M82" s="73">
        <v>28644</v>
      </c>
      <c r="N82" s="68">
        <v>2.0946795140343527E-4</v>
      </c>
      <c r="O82" s="75">
        <v>32205</v>
      </c>
      <c r="P82" s="73">
        <v>7</v>
      </c>
      <c r="Q82" s="73">
        <v>32213</v>
      </c>
      <c r="R82" s="69">
        <v>2.1730357309160899E-4</v>
      </c>
      <c r="S82" s="73">
        <v>84780</v>
      </c>
      <c r="T82" s="73">
        <v>21</v>
      </c>
      <c r="U82" s="73">
        <v>84806</v>
      </c>
      <c r="V82" s="76">
        <v>2.4763858916758099E-4</v>
      </c>
      <c r="W82" s="66">
        <v>1.5329851779388999E-4</v>
      </c>
      <c r="X82" s="77">
        <v>3.7851711251705902E-4</v>
      </c>
      <c r="Y82" s="66">
        <v>2.1680844817878399E-4</v>
      </c>
      <c r="Z82" s="66">
        <v>1.2278339255273799E-4</v>
      </c>
      <c r="AA82" s="77">
        <v>3.3960720967750801E-4</v>
      </c>
      <c r="AC82" s="66" t="s">
        <v>28</v>
      </c>
    </row>
    <row r="83" spans="1:29" s="78" customFormat="1" x14ac:dyDescent="0.2">
      <c r="A83" s="66" t="s">
        <v>729</v>
      </c>
      <c r="B83" s="71" t="s">
        <v>52</v>
      </c>
      <c r="C83" s="66" t="s">
        <v>888</v>
      </c>
      <c r="D83" s="66" t="s">
        <v>28</v>
      </c>
      <c r="E83" s="66" t="s">
        <v>308</v>
      </c>
      <c r="F83" s="66" t="s">
        <v>875</v>
      </c>
      <c r="G83" s="72">
        <v>29426</v>
      </c>
      <c r="H83" s="73">
        <v>0</v>
      </c>
      <c r="I83" s="74">
        <v>29426</v>
      </c>
      <c r="J83" s="68">
        <v>0</v>
      </c>
      <c r="K83" s="75">
        <v>36765</v>
      </c>
      <c r="L83" s="73">
        <v>1</v>
      </c>
      <c r="M83" s="73">
        <v>36768</v>
      </c>
      <c r="N83" s="68">
        <v>2.7197563098346387E-5</v>
      </c>
      <c r="O83" s="75">
        <v>27531</v>
      </c>
      <c r="P83" s="73">
        <v>2</v>
      </c>
      <c r="Q83" s="73">
        <v>27535</v>
      </c>
      <c r="R83" s="69">
        <v>7.2634828400217898E-5</v>
      </c>
      <c r="S83" s="73">
        <v>93722</v>
      </c>
      <c r="T83" s="73">
        <v>3</v>
      </c>
      <c r="U83" s="73">
        <v>93729</v>
      </c>
      <c r="V83" s="80">
        <v>3.2008535609495899E-5</v>
      </c>
      <c r="W83" s="81">
        <v>6.6009782019532204E-6</v>
      </c>
      <c r="X83" s="79">
        <v>9.3539646100037905E-5</v>
      </c>
      <c r="Y83" s="81">
        <v>3.7769861880789802E-6</v>
      </c>
      <c r="Z83" s="66">
        <v>0</v>
      </c>
      <c r="AA83" s="79">
        <v>5.6357282013836203E-5</v>
      </c>
      <c r="AC83" s="66" t="s">
        <v>28</v>
      </c>
    </row>
    <row r="84" spans="1:29" s="78" customFormat="1" x14ac:dyDescent="0.2">
      <c r="A84" s="66" t="s">
        <v>729</v>
      </c>
      <c r="B84" s="71" t="s">
        <v>52</v>
      </c>
      <c r="C84" s="66" t="s">
        <v>888</v>
      </c>
      <c r="D84" s="66" t="s">
        <v>28</v>
      </c>
      <c r="E84" s="66" t="s">
        <v>308</v>
      </c>
      <c r="F84" s="66" t="s">
        <v>876</v>
      </c>
      <c r="G84" s="72">
        <v>22957</v>
      </c>
      <c r="H84" s="73">
        <v>25</v>
      </c>
      <c r="I84" s="74">
        <v>22983</v>
      </c>
      <c r="J84" s="68">
        <v>1.0877605186442154E-3</v>
      </c>
      <c r="K84" s="75">
        <v>29588</v>
      </c>
      <c r="L84" s="73">
        <v>1</v>
      </c>
      <c r="M84" s="73">
        <v>29590</v>
      </c>
      <c r="N84" s="68">
        <v>3.3795201081446433E-5</v>
      </c>
      <c r="O84" s="75">
        <v>22144</v>
      </c>
      <c r="P84" s="73">
        <v>0</v>
      </c>
      <c r="Q84" s="73">
        <v>22147</v>
      </c>
      <c r="R84" s="69">
        <v>0</v>
      </c>
      <c r="S84" s="73">
        <v>74689</v>
      </c>
      <c r="T84" s="73">
        <v>26</v>
      </c>
      <c r="U84" s="73">
        <v>74720</v>
      </c>
      <c r="V84" s="76">
        <v>3.4798902496151998E-4</v>
      </c>
      <c r="W84" s="66">
        <v>2.27330180205425E-4</v>
      </c>
      <c r="X84" s="77">
        <v>5.0984327388249302E-4</v>
      </c>
      <c r="Y84" s="66">
        <v>3.1700626975555101E-4</v>
      </c>
      <c r="Z84" s="66">
        <v>1.97770173589264E-4</v>
      </c>
      <c r="AA84" s="77">
        <v>4.6948056747280701E-4</v>
      </c>
      <c r="AC84" s="66" t="s">
        <v>28</v>
      </c>
    </row>
    <row r="85" spans="1:29" s="78" customFormat="1" x14ac:dyDescent="0.2">
      <c r="A85" s="66" t="s">
        <v>729</v>
      </c>
      <c r="B85" s="71" t="s">
        <v>52</v>
      </c>
      <c r="C85" s="66" t="s">
        <v>888</v>
      </c>
      <c r="D85" s="66" t="s">
        <v>28</v>
      </c>
      <c r="E85" s="66" t="s">
        <v>308</v>
      </c>
      <c r="F85" s="66" t="s">
        <v>877</v>
      </c>
      <c r="G85" s="72">
        <v>30661</v>
      </c>
      <c r="H85" s="73">
        <v>0</v>
      </c>
      <c r="I85" s="74">
        <v>30662</v>
      </c>
      <c r="J85" s="68">
        <v>0</v>
      </c>
      <c r="K85" s="75">
        <v>29156</v>
      </c>
      <c r="L85" s="73">
        <v>2</v>
      </c>
      <c r="M85" s="73">
        <v>29162</v>
      </c>
      <c r="N85" s="68">
        <v>6.8582401755709486E-5</v>
      </c>
      <c r="O85" s="75">
        <v>30529</v>
      </c>
      <c r="P85" s="73">
        <v>2</v>
      </c>
      <c r="Q85" s="73">
        <v>30536</v>
      </c>
      <c r="R85" s="69">
        <v>6.5496463190987692E-5</v>
      </c>
      <c r="S85" s="73">
        <v>90346</v>
      </c>
      <c r="T85" s="73">
        <v>4</v>
      </c>
      <c r="U85" s="73">
        <v>90360</v>
      </c>
      <c r="V85" s="80">
        <v>4.4272274488101803E-5</v>
      </c>
      <c r="W85" s="81">
        <v>1.2062832258235101E-5</v>
      </c>
      <c r="X85" s="77">
        <v>1.1335069090912201E-4</v>
      </c>
      <c r="Y85" s="81">
        <v>1.5332130873958699E-5</v>
      </c>
      <c r="Z85" s="66">
        <v>0</v>
      </c>
      <c r="AA85" s="79">
        <v>7.5530928854444196E-5</v>
      </c>
      <c r="AC85" s="66" t="s">
        <v>28</v>
      </c>
    </row>
    <row r="86" spans="1:29" s="78" customFormat="1" x14ac:dyDescent="0.2">
      <c r="A86" s="66" t="s">
        <v>729</v>
      </c>
      <c r="B86" s="71" t="s">
        <v>52</v>
      </c>
      <c r="C86" s="66" t="s">
        <v>888</v>
      </c>
      <c r="D86" s="66" t="s">
        <v>28</v>
      </c>
      <c r="E86" s="66" t="s">
        <v>308</v>
      </c>
      <c r="F86" s="66" t="s">
        <v>878</v>
      </c>
      <c r="G86" s="72">
        <v>21485</v>
      </c>
      <c r="H86" s="73">
        <v>1</v>
      </c>
      <c r="I86" s="74">
        <v>21487</v>
      </c>
      <c r="J86" s="68">
        <v>4.6539768231954203E-5</v>
      </c>
      <c r="K86" s="75">
        <v>24236</v>
      </c>
      <c r="L86" s="73">
        <v>1</v>
      </c>
      <c r="M86" s="73">
        <v>24240</v>
      </c>
      <c r="N86" s="68">
        <v>4.1254125412541255E-5</v>
      </c>
      <c r="O86" s="75">
        <v>22330</v>
      </c>
      <c r="P86" s="73">
        <v>0</v>
      </c>
      <c r="Q86" s="73">
        <v>22330</v>
      </c>
      <c r="R86" s="69">
        <v>0</v>
      </c>
      <c r="S86" s="73">
        <v>68051</v>
      </c>
      <c r="T86" s="73">
        <v>2</v>
      </c>
      <c r="U86" s="73">
        <v>68057</v>
      </c>
      <c r="V86" s="80">
        <v>2.9388858683673002E-5</v>
      </c>
      <c r="W86" s="81">
        <v>3.5591469456899802E-6</v>
      </c>
      <c r="X86" s="77">
        <v>1.0615858727266899E-4</v>
      </c>
      <c r="Y86" s="81">
        <v>1.3591665381739399E-6</v>
      </c>
      <c r="Z86" s="66">
        <v>0</v>
      </c>
      <c r="AA86" s="79">
        <v>6.3696778183969E-5</v>
      </c>
      <c r="AC86" s="66" t="s">
        <v>28</v>
      </c>
    </row>
    <row r="87" spans="1:29" s="78" customFormat="1" x14ac:dyDescent="0.2">
      <c r="A87" s="66" t="s">
        <v>729</v>
      </c>
      <c r="B87" s="71" t="s">
        <v>52</v>
      </c>
      <c r="C87" s="66" t="s">
        <v>888</v>
      </c>
      <c r="D87" s="66" t="s">
        <v>28</v>
      </c>
      <c r="E87" s="66" t="s">
        <v>308</v>
      </c>
      <c r="F87" s="66" t="s">
        <v>879</v>
      </c>
      <c r="G87" s="72">
        <v>27072</v>
      </c>
      <c r="H87" s="73">
        <v>0</v>
      </c>
      <c r="I87" s="74">
        <v>27073</v>
      </c>
      <c r="J87" s="68">
        <v>0</v>
      </c>
      <c r="K87" s="75">
        <v>26795</v>
      </c>
      <c r="L87" s="73">
        <v>4</v>
      </c>
      <c r="M87" s="73">
        <v>26801</v>
      </c>
      <c r="N87" s="68">
        <v>1.4924816238200066E-4</v>
      </c>
      <c r="O87" s="75">
        <v>30983</v>
      </c>
      <c r="P87" s="73">
        <v>1</v>
      </c>
      <c r="Q87" s="73">
        <v>30986</v>
      </c>
      <c r="R87" s="69">
        <v>3.2272639256438391E-5</v>
      </c>
      <c r="S87" s="73">
        <v>84850</v>
      </c>
      <c r="T87" s="73">
        <v>5</v>
      </c>
      <c r="U87" s="73">
        <v>84860</v>
      </c>
      <c r="V87" s="80">
        <v>5.89240469035413E-5</v>
      </c>
      <c r="W87" s="81">
        <v>1.9132745565617899E-5</v>
      </c>
      <c r="X87" s="77">
        <v>1.3750366633886801E-4</v>
      </c>
      <c r="Y87" s="81">
        <v>2.9468161075466899E-5</v>
      </c>
      <c r="Z87" s="66">
        <v>0</v>
      </c>
      <c r="AA87" s="79">
        <v>9.8757153339944193E-5</v>
      </c>
      <c r="AC87" s="66" t="s">
        <v>28</v>
      </c>
    </row>
    <row r="88" spans="1:29" s="78" customFormat="1" x14ac:dyDescent="0.2">
      <c r="A88" s="66" t="s">
        <v>729</v>
      </c>
      <c r="B88" s="71" t="s">
        <v>52</v>
      </c>
      <c r="C88" s="66" t="s">
        <v>888</v>
      </c>
      <c r="D88" s="66" t="s">
        <v>28</v>
      </c>
      <c r="E88" s="66" t="s">
        <v>308</v>
      </c>
      <c r="F88" s="66" t="s">
        <v>880</v>
      </c>
      <c r="G88" s="72" t="s">
        <v>832</v>
      </c>
      <c r="H88" s="73" t="s">
        <v>832</v>
      </c>
      <c r="I88" s="74" t="s">
        <v>832</v>
      </c>
      <c r="J88" s="68" t="s">
        <v>832</v>
      </c>
      <c r="K88" s="75" t="s">
        <v>832</v>
      </c>
      <c r="L88" s="73" t="s">
        <v>832</v>
      </c>
      <c r="M88" s="73" t="s">
        <v>832</v>
      </c>
      <c r="N88" s="68" t="s">
        <v>832</v>
      </c>
      <c r="O88" s="75" t="s">
        <v>832</v>
      </c>
      <c r="P88" s="73" t="s">
        <v>832</v>
      </c>
      <c r="Q88" s="73" t="s">
        <v>832</v>
      </c>
      <c r="R88" s="69" t="s">
        <v>832</v>
      </c>
      <c r="S88" s="73" t="s">
        <v>832</v>
      </c>
      <c r="T88" s="73" t="s">
        <v>832</v>
      </c>
      <c r="U88" s="73" t="s">
        <v>832</v>
      </c>
      <c r="V88" s="76" t="s">
        <v>832</v>
      </c>
      <c r="W88" s="66" t="s">
        <v>832</v>
      </c>
      <c r="X88" s="77" t="s">
        <v>832</v>
      </c>
      <c r="Y88" s="66" t="s">
        <v>832</v>
      </c>
      <c r="Z88" s="66" t="s">
        <v>832</v>
      </c>
      <c r="AA88" s="77" t="s">
        <v>832</v>
      </c>
      <c r="AC88" s="66" t="s">
        <v>28</v>
      </c>
    </row>
    <row r="89" spans="1:29" s="82" customFormat="1" x14ac:dyDescent="0.2">
      <c r="A89" s="66" t="s">
        <v>729</v>
      </c>
      <c r="B89" s="71" t="s">
        <v>52</v>
      </c>
      <c r="C89" s="66" t="s">
        <v>888</v>
      </c>
      <c r="D89" s="66" t="s">
        <v>28</v>
      </c>
      <c r="E89" s="66" t="s">
        <v>308</v>
      </c>
      <c r="F89" s="66" t="s">
        <v>881</v>
      </c>
      <c r="G89" s="72">
        <v>44631</v>
      </c>
      <c r="H89" s="73">
        <v>0</v>
      </c>
      <c r="I89" s="74">
        <v>44631</v>
      </c>
      <c r="J89" s="68">
        <v>0</v>
      </c>
      <c r="K89" s="75">
        <v>26361</v>
      </c>
      <c r="L89" s="73">
        <v>1</v>
      </c>
      <c r="M89" s="73">
        <v>26363</v>
      </c>
      <c r="N89" s="68">
        <v>3.7931950081553693E-5</v>
      </c>
      <c r="O89" s="75">
        <v>33021</v>
      </c>
      <c r="P89" s="73">
        <v>1</v>
      </c>
      <c r="Q89" s="73">
        <v>33024</v>
      </c>
      <c r="R89" s="69">
        <v>3.0281007751937984E-5</v>
      </c>
      <c r="S89" s="73">
        <v>104013</v>
      </c>
      <c r="T89" s="73">
        <v>2</v>
      </c>
      <c r="U89" s="73">
        <v>104018</v>
      </c>
      <c r="V89" s="80">
        <v>1.92279959621208E-5</v>
      </c>
      <c r="W89" s="81">
        <v>2.3286079973623701E-6</v>
      </c>
      <c r="X89" s="79">
        <v>6.9456388227433796E-5</v>
      </c>
      <c r="Y89" s="66" t="s">
        <v>832</v>
      </c>
      <c r="Z89" s="66" t="s">
        <v>832</v>
      </c>
      <c r="AA89" s="77" t="s">
        <v>832</v>
      </c>
      <c r="AC89" s="66" t="s">
        <v>28</v>
      </c>
    </row>
    <row r="90" spans="1:29" s="82" customFormat="1" x14ac:dyDescent="0.2">
      <c r="A90" s="66" t="s">
        <v>729</v>
      </c>
      <c r="B90" s="71" t="s">
        <v>52</v>
      </c>
      <c r="C90" s="66" t="s">
        <v>888</v>
      </c>
      <c r="D90" s="66" t="s">
        <v>28</v>
      </c>
      <c r="E90" s="66" t="s">
        <v>308</v>
      </c>
      <c r="F90" s="66" t="s">
        <v>882</v>
      </c>
      <c r="G90" s="72">
        <v>31339</v>
      </c>
      <c r="H90" s="73">
        <v>0</v>
      </c>
      <c r="I90" s="74">
        <v>31341</v>
      </c>
      <c r="J90" s="68">
        <v>0</v>
      </c>
      <c r="K90" s="75">
        <v>33078</v>
      </c>
      <c r="L90" s="73">
        <v>2</v>
      </c>
      <c r="M90" s="73">
        <v>33080</v>
      </c>
      <c r="N90" s="68">
        <v>6.0459492140266024E-5</v>
      </c>
      <c r="O90" s="75">
        <v>32203</v>
      </c>
      <c r="P90" s="73">
        <v>1</v>
      </c>
      <c r="Q90" s="73">
        <v>32204</v>
      </c>
      <c r="R90" s="69">
        <v>3.1052043224444166E-5</v>
      </c>
      <c r="S90" s="73">
        <v>96620</v>
      </c>
      <c r="T90" s="73">
        <v>3</v>
      </c>
      <c r="U90" s="73">
        <v>96625</v>
      </c>
      <c r="V90" s="80">
        <v>3.1048508119184903E-5</v>
      </c>
      <c r="W90" s="81">
        <v>6.4029945793077197E-6</v>
      </c>
      <c r="X90" s="79">
        <v>9.0734208427236396E-5</v>
      </c>
      <c r="Y90" s="66" t="s">
        <v>832</v>
      </c>
      <c r="Z90" s="66" t="s">
        <v>832</v>
      </c>
      <c r="AA90" s="77" t="s">
        <v>832</v>
      </c>
      <c r="AC90" s="66" t="s">
        <v>28</v>
      </c>
    </row>
    <row r="91" spans="1:29" s="82" customFormat="1" x14ac:dyDescent="0.2">
      <c r="A91" s="83" t="s">
        <v>729</v>
      </c>
      <c r="B91" s="84" t="s">
        <v>52</v>
      </c>
      <c r="C91" s="83" t="s">
        <v>888</v>
      </c>
      <c r="D91" s="83" t="s">
        <v>28</v>
      </c>
      <c r="E91" s="83" t="s">
        <v>308</v>
      </c>
      <c r="F91" s="83" t="s">
        <v>883</v>
      </c>
      <c r="G91" s="85">
        <v>26364</v>
      </c>
      <c r="H91" s="86">
        <v>1</v>
      </c>
      <c r="I91" s="87">
        <v>26368</v>
      </c>
      <c r="J91" s="88">
        <v>3.7924757281553395E-5</v>
      </c>
      <c r="K91" s="89">
        <v>29482</v>
      </c>
      <c r="L91" s="86">
        <v>2</v>
      </c>
      <c r="M91" s="86">
        <v>29487</v>
      </c>
      <c r="N91" s="88">
        <v>6.782649981347713E-5</v>
      </c>
      <c r="O91" s="89">
        <v>30408</v>
      </c>
      <c r="P91" s="86">
        <v>0</v>
      </c>
      <c r="Q91" s="86">
        <v>30411</v>
      </c>
      <c r="R91" s="90">
        <v>0</v>
      </c>
      <c r="S91" s="86">
        <v>86254</v>
      </c>
      <c r="T91" s="86">
        <v>3</v>
      </c>
      <c r="U91" s="86">
        <v>86266</v>
      </c>
      <c r="V91" s="94">
        <v>3.4779785988383503E-5</v>
      </c>
      <c r="W91" s="95">
        <v>7.1724854412047697E-6</v>
      </c>
      <c r="X91" s="93">
        <v>1.0163789579364901E-4</v>
      </c>
      <c r="Y91" s="83" t="s">
        <v>832</v>
      </c>
      <c r="Z91" s="83" t="s">
        <v>832</v>
      </c>
      <c r="AA91" s="93" t="s">
        <v>832</v>
      </c>
      <c r="AC91" s="83" t="s">
        <v>28</v>
      </c>
    </row>
    <row r="92" spans="1:29" s="78" customFormat="1" x14ac:dyDescent="0.2">
      <c r="A92" s="66" t="s">
        <v>730</v>
      </c>
      <c r="B92" s="71" t="s">
        <v>59</v>
      </c>
      <c r="C92" s="66" t="s">
        <v>889</v>
      </c>
      <c r="D92" s="66" t="s">
        <v>890</v>
      </c>
      <c r="E92" s="66" t="s">
        <v>320</v>
      </c>
      <c r="F92" s="66" t="s">
        <v>867</v>
      </c>
      <c r="G92" s="72">
        <v>8996</v>
      </c>
      <c r="H92" s="73">
        <v>9040</v>
      </c>
      <c r="I92" s="74">
        <v>18038</v>
      </c>
      <c r="J92" s="68">
        <v>0.50116420889233837</v>
      </c>
      <c r="K92" s="75">
        <v>7338</v>
      </c>
      <c r="L92" s="73">
        <v>6933</v>
      </c>
      <c r="M92" s="73">
        <v>14274</v>
      </c>
      <c r="N92" s="68">
        <v>0.48570828079024803</v>
      </c>
      <c r="O92" s="75">
        <v>7573</v>
      </c>
      <c r="P92" s="73">
        <v>6773</v>
      </c>
      <c r="Q92" s="73">
        <v>14348</v>
      </c>
      <c r="R92" s="69">
        <v>0.47205185391692223</v>
      </c>
      <c r="S92" s="73">
        <v>23907</v>
      </c>
      <c r="T92" s="73">
        <v>22746</v>
      </c>
      <c r="U92" s="73">
        <v>46660</v>
      </c>
      <c r="V92" s="76">
        <v>0.487557070284869</v>
      </c>
      <c r="W92" s="66">
        <v>0.48301155110451</v>
      </c>
      <c r="X92" s="77">
        <v>0.49210413814743897</v>
      </c>
      <c r="Y92" s="66">
        <v>0.48752386760321498</v>
      </c>
      <c r="Z92" s="66">
        <v>0.482988601460833</v>
      </c>
      <c r="AA92" s="77">
        <v>0.49206048797125401</v>
      </c>
      <c r="AC92" s="66" t="s">
        <v>28</v>
      </c>
    </row>
    <row r="93" spans="1:29" s="78" customFormat="1" x14ac:dyDescent="0.2">
      <c r="A93" s="66" t="s">
        <v>730</v>
      </c>
      <c r="B93" s="71" t="s">
        <v>59</v>
      </c>
      <c r="C93" s="66" t="s">
        <v>889</v>
      </c>
      <c r="D93" s="66" t="s">
        <v>890</v>
      </c>
      <c r="E93" s="66" t="s">
        <v>320</v>
      </c>
      <c r="F93" s="66" t="s">
        <v>868</v>
      </c>
      <c r="G93" s="72">
        <v>3521</v>
      </c>
      <c r="H93" s="73">
        <v>3327</v>
      </c>
      <c r="I93" s="74">
        <v>6848</v>
      </c>
      <c r="J93" s="68">
        <v>0.48583528037383178</v>
      </c>
      <c r="K93" s="75">
        <v>2274</v>
      </c>
      <c r="L93" s="73">
        <v>2178</v>
      </c>
      <c r="M93" s="73">
        <v>4453</v>
      </c>
      <c r="N93" s="68">
        <v>0.4891084662025601</v>
      </c>
      <c r="O93" s="75">
        <v>3592</v>
      </c>
      <c r="P93" s="73">
        <v>3526</v>
      </c>
      <c r="Q93" s="73">
        <v>7118</v>
      </c>
      <c r="R93" s="69">
        <v>0.49536386625456591</v>
      </c>
      <c r="S93" s="73">
        <v>9387</v>
      </c>
      <c r="T93" s="73">
        <v>9031</v>
      </c>
      <c r="U93" s="73">
        <v>18419</v>
      </c>
      <c r="V93" s="76">
        <v>0.490335541318276</v>
      </c>
      <c r="W93" s="66">
        <v>0.48309075581295402</v>
      </c>
      <c r="X93" s="77">
        <v>0.49758337916655399</v>
      </c>
      <c r="Y93" s="66">
        <v>0.49030251227164301</v>
      </c>
      <c r="Z93" s="66">
        <v>0.48308409461435498</v>
      </c>
      <c r="AA93" s="77">
        <v>0.49752362162812702</v>
      </c>
      <c r="AC93" s="66" t="s">
        <v>28</v>
      </c>
    </row>
    <row r="94" spans="1:29" s="78" customFormat="1" x14ac:dyDescent="0.2">
      <c r="A94" s="66" t="s">
        <v>730</v>
      </c>
      <c r="B94" s="71" t="s">
        <v>59</v>
      </c>
      <c r="C94" s="66" t="s">
        <v>889</v>
      </c>
      <c r="D94" s="66" t="s">
        <v>890</v>
      </c>
      <c r="E94" s="66" t="s">
        <v>320</v>
      </c>
      <c r="F94" s="66" t="s">
        <v>869</v>
      </c>
      <c r="G94" s="72">
        <v>10515</v>
      </c>
      <c r="H94" s="73">
        <v>10731</v>
      </c>
      <c r="I94" s="74">
        <v>21248</v>
      </c>
      <c r="J94" s="68">
        <v>0.50503576807228912</v>
      </c>
      <c r="K94" s="75">
        <v>13846</v>
      </c>
      <c r="L94" s="73">
        <v>12927</v>
      </c>
      <c r="M94" s="73">
        <v>26776</v>
      </c>
      <c r="N94" s="68">
        <v>0.48278308933373171</v>
      </c>
      <c r="O94" s="75">
        <v>8861</v>
      </c>
      <c r="P94" s="73">
        <v>8217</v>
      </c>
      <c r="Q94" s="73">
        <v>17079</v>
      </c>
      <c r="R94" s="69">
        <v>0.481117161426313</v>
      </c>
      <c r="S94" s="73">
        <v>33222</v>
      </c>
      <c r="T94" s="73">
        <v>31875</v>
      </c>
      <c r="U94" s="73">
        <v>65103</v>
      </c>
      <c r="V94" s="76">
        <v>0.48965390110143298</v>
      </c>
      <c r="W94" s="66">
        <v>0.48580663481041603</v>
      </c>
      <c r="X94" s="77">
        <v>0.49350208981661497</v>
      </c>
      <c r="Y94" s="66">
        <v>0.48962082765493298</v>
      </c>
      <c r="Z94" s="66">
        <v>0.48578087152591398</v>
      </c>
      <c r="AA94" s="77">
        <v>0.49346160225466201</v>
      </c>
      <c r="AC94" s="66" t="s">
        <v>28</v>
      </c>
    </row>
    <row r="95" spans="1:29" s="78" customFormat="1" x14ac:dyDescent="0.2">
      <c r="A95" s="66" t="s">
        <v>730</v>
      </c>
      <c r="B95" s="71" t="s">
        <v>59</v>
      </c>
      <c r="C95" s="66" t="s">
        <v>889</v>
      </c>
      <c r="D95" s="66" t="s">
        <v>890</v>
      </c>
      <c r="E95" s="66" t="s">
        <v>320</v>
      </c>
      <c r="F95" s="66" t="s">
        <v>870</v>
      </c>
      <c r="G95" s="72">
        <v>3963</v>
      </c>
      <c r="H95" s="73">
        <v>1</v>
      </c>
      <c r="I95" s="74">
        <v>3964</v>
      </c>
      <c r="J95" s="68">
        <v>2.5227043390514632E-4</v>
      </c>
      <c r="K95" s="75">
        <v>15615</v>
      </c>
      <c r="L95" s="73">
        <v>3</v>
      </c>
      <c r="M95" s="73">
        <v>15618</v>
      </c>
      <c r="N95" s="68">
        <v>1.920860545524395E-4</v>
      </c>
      <c r="O95" s="75">
        <v>12801</v>
      </c>
      <c r="P95" s="73">
        <v>1</v>
      </c>
      <c r="Q95" s="73">
        <v>12804</v>
      </c>
      <c r="R95" s="69">
        <v>7.8100593564511088E-5</v>
      </c>
      <c r="S95" s="73">
        <v>32379</v>
      </c>
      <c r="T95" s="73">
        <v>5</v>
      </c>
      <c r="U95" s="73">
        <v>32386</v>
      </c>
      <c r="V95" s="76">
        <v>1.54397233201581E-4</v>
      </c>
      <c r="W95" s="81">
        <v>5.0134200965012201E-5</v>
      </c>
      <c r="X95" s="77">
        <v>3.6027454240417599E-4</v>
      </c>
      <c r="Y95" s="81">
        <v>9.2435940826622194E-5</v>
      </c>
      <c r="Z95" s="66">
        <v>0</v>
      </c>
      <c r="AA95" s="77">
        <v>2.7230090457337801E-4</v>
      </c>
      <c r="AC95" s="66" t="s">
        <v>28</v>
      </c>
    </row>
    <row r="96" spans="1:29" s="78" customFormat="1" x14ac:dyDescent="0.2">
      <c r="A96" s="66" t="s">
        <v>730</v>
      </c>
      <c r="B96" s="71" t="s">
        <v>59</v>
      </c>
      <c r="C96" s="66" t="s">
        <v>889</v>
      </c>
      <c r="D96" s="66" t="s">
        <v>890</v>
      </c>
      <c r="E96" s="66" t="s">
        <v>320</v>
      </c>
      <c r="F96" s="66" t="s">
        <v>871</v>
      </c>
      <c r="G96" s="72">
        <v>8851</v>
      </c>
      <c r="H96" s="73">
        <v>0</v>
      </c>
      <c r="I96" s="74">
        <v>8852</v>
      </c>
      <c r="J96" s="68">
        <v>0</v>
      </c>
      <c r="K96" s="75">
        <v>16256</v>
      </c>
      <c r="L96" s="73">
        <v>2</v>
      </c>
      <c r="M96" s="73">
        <v>16259</v>
      </c>
      <c r="N96" s="68">
        <v>1.230087951288517E-4</v>
      </c>
      <c r="O96" s="75">
        <v>11389</v>
      </c>
      <c r="P96" s="73">
        <v>1</v>
      </c>
      <c r="Q96" s="73">
        <v>11390</v>
      </c>
      <c r="R96" s="69">
        <v>8.7796312554872701E-5</v>
      </c>
      <c r="S96" s="73">
        <v>36496</v>
      </c>
      <c r="T96" s="73">
        <v>3</v>
      </c>
      <c r="U96" s="73">
        <v>36501</v>
      </c>
      <c r="V96" s="80">
        <v>8.2194032713224998E-5</v>
      </c>
      <c r="W96" s="81">
        <v>1.6950706328971601E-5</v>
      </c>
      <c r="X96" s="77">
        <v>2.4018686614130601E-4</v>
      </c>
      <c r="Y96" s="81">
        <v>2.2292904876667E-5</v>
      </c>
      <c r="Z96" s="66">
        <v>0</v>
      </c>
      <c r="AA96" s="77">
        <v>1.5572942577836001E-4</v>
      </c>
      <c r="AC96" s="66" t="s">
        <v>28</v>
      </c>
    </row>
    <row r="97" spans="1:29" s="78" customFormat="1" x14ac:dyDescent="0.2">
      <c r="A97" s="66" t="s">
        <v>730</v>
      </c>
      <c r="B97" s="71" t="s">
        <v>59</v>
      </c>
      <c r="C97" s="66" t="s">
        <v>889</v>
      </c>
      <c r="D97" s="66" t="s">
        <v>890</v>
      </c>
      <c r="E97" s="66" t="s">
        <v>320</v>
      </c>
      <c r="F97" s="66" t="s">
        <v>872</v>
      </c>
      <c r="G97" s="72">
        <v>19316</v>
      </c>
      <c r="H97" s="73">
        <v>0</v>
      </c>
      <c r="I97" s="74">
        <v>19316</v>
      </c>
      <c r="J97" s="68">
        <v>0</v>
      </c>
      <c r="K97" s="75">
        <v>5677</v>
      </c>
      <c r="L97" s="73">
        <v>1</v>
      </c>
      <c r="M97" s="73">
        <v>5678</v>
      </c>
      <c r="N97" s="68">
        <v>1.7611835153222966E-4</v>
      </c>
      <c r="O97" s="75">
        <v>3521</v>
      </c>
      <c r="P97" s="73">
        <v>0</v>
      </c>
      <c r="Q97" s="73">
        <v>3521</v>
      </c>
      <c r="R97" s="69">
        <v>0</v>
      </c>
      <c r="S97" s="73">
        <v>28514</v>
      </c>
      <c r="T97" s="73">
        <v>1</v>
      </c>
      <c r="U97" s="73">
        <v>28515</v>
      </c>
      <c r="V97" s="80">
        <v>3.5069261792039299E-5</v>
      </c>
      <c r="W97" s="81">
        <v>8.8787644203912402E-7</v>
      </c>
      <c r="X97" s="77">
        <v>1.95377758265546E-4</v>
      </c>
      <c r="Y97" s="81">
        <v>1.07785200855491E-16</v>
      </c>
      <c r="Z97" s="66">
        <v>0</v>
      </c>
      <c r="AA97" s="77">
        <v>1.04914898474863E-4</v>
      </c>
      <c r="AC97" s="66" t="s">
        <v>28</v>
      </c>
    </row>
    <row r="98" spans="1:29" s="78" customFormat="1" x14ac:dyDescent="0.2">
      <c r="A98" s="66" t="s">
        <v>730</v>
      </c>
      <c r="B98" s="71" t="s">
        <v>59</v>
      </c>
      <c r="C98" s="66" t="s">
        <v>889</v>
      </c>
      <c r="D98" s="66" t="s">
        <v>890</v>
      </c>
      <c r="E98" s="66" t="s">
        <v>320</v>
      </c>
      <c r="F98" s="66" t="s">
        <v>873</v>
      </c>
      <c r="G98" s="72">
        <v>8769</v>
      </c>
      <c r="H98" s="73">
        <v>3</v>
      </c>
      <c r="I98" s="74">
        <v>8772</v>
      </c>
      <c r="J98" s="68">
        <v>3.4199726402188782E-4</v>
      </c>
      <c r="K98" s="75">
        <v>19760</v>
      </c>
      <c r="L98" s="73">
        <v>3</v>
      </c>
      <c r="M98" s="73">
        <v>19764</v>
      </c>
      <c r="N98" s="68">
        <v>1.5179113539769278E-4</v>
      </c>
      <c r="O98" s="75">
        <v>16554</v>
      </c>
      <c r="P98" s="73">
        <v>3</v>
      </c>
      <c r="Q98" s="73">
        <v>16557</v>
      </c>
      <c r="R98" s="69">
        <v>1.811922449719152E-4</v>
      </c>
      <c r="S98" s="73">
        <v>45083</v>
      </c>
      <c r="T98" s="73">
        <v>9</v>
      </c>
      <c r="U98" s="73">
        <v>45093</v>
      </c>
      <c r="V98" s="76">
        <v>1.99591945356161E-4</v>
      </c>
      <c r="W98" s="81">
        <v>9.1270078487246906E-5</v>
      </c>
      <c r="X98" s="77">
        <v>3.7885371810083402E-4</v>
      </c>
      <c r="Y98" s="66">
        <v>1.3714638646038799E-4</v>
      </c>
      <c r="Z98" s="81">
        <v>2.44173260294554E-5</v>
      </c>
      <c r="AA98" s="77">
        <v>3.0047862469460601E-4</v>
      </c>
      <c r="AC98" s="66" t="s">
        <v>28</v>
      </c>
    </row>
    <row r="99" spans="1:29" s="78" customFormat="1" x14ac:dyDescent="0.2">
      <c r="A99" s="66" t="s">
        <v>730</v>
      </c>
      <c r="B99" s="71" t="s">
        <v>59</v>
      </c>
      <c r="C99" s="66" t="s">
        <v>889</v>
      </c>
      <c r="D99" s="66" t="s">
        <v>890</v>
      </c>
      <c r="E99" s="66" t="s">
        <v>320</v>
      </c>
      <c r="F99" s="66" t="s">
        <v>874</v>
      </c>
      <c r="G99" s="72">
        <v>319</v>
      </c>
      <c r="H99" s="73">
        <v>0</v>
      </c>
      <c r="I99" s="74">
        <v>319</v>
      </c>
      <c r="J99" s="68">
        <v>0</v>
      </c>
      <c r="K99" s="75">
        <v>1038</v>
      </c>
      <c r="L99" s="73">
        <v>0</v>
      </c>
      <c r="M99" s="73">
        <v>1038</v>
      </c>
      <c r="N99" s="68">
        <v>0</v>
      </c>
      <c r="O99" s="75">
        <v>1226</v>
      </c>
      <c r="P99" s="73">
        <v>0</v>
      </c>
      <c r="Q99" s="73">
        <v>1226</v>
      </c>
      <c r="R99" s="69">
        <v>0</v>
      </c>
      <c r="S99" s="73">
        <v>2583</v>
      </c>
      <c r="T99" s="73">
        <v>0</v>
      </c>
      <c r="U99" s="73">
        <v>2583</v>
      </c>
      <c r="V99" s="76">
        <v>0</v>
      </c>
      <c r="W99" s="66">
        <v>0</v>
      </c>
      <c r="X99" s="77">
        <v>1.42711830966953E-3</v>
      </c>
      <c r="Y99" s="66">
        <v>0</v>
      </c>
      <c r="Z99" s="66">
        <v>0</v>
      </c>
      <c r="AA99" s="77">
        <v>5.2358403070026504E-4</v>
      </c>
      <c r="AC99" s="66" t="s">
        <v>28</v>
      </c>
    </row>
    <row r="100" spans="1:29" s="78" customFormat="1" x14ac:dyDescent="0.2">
      <c r="A100" s="66" t="s">
        <v>730</v>
      </c>
      <c r="B100" s="71" t="s">
        <v>59</v>
      </c>
      <c r="C100" s="66" t="s">
        <v>889</v>
      </c>
      <c r="D100" s="66" t="s">
        <v>890</v>
      </c>
      <c r="E100" s="66" t="s">
        <v>320</v>
      </c>
      <c r="F100" s="66" t="s">
        <v>875</v>
      </c>
      <c r="G100" s="72">
        <v>20930</v>
      </c>
      <c r="H100" s="73">
        <v>6</v>
      </c>
      <c r="I100" s="74">
        <v>20938</v>
      </c>
      <c r="J100" s="68">
        <v>2.8656032094755948E-4</v>
      </c>
      <c r="K100" s="75">
        <v>13384</v>
      </c>
      <c r="L100" s="73">
        <v>4</v>
      </c>
      <c r="M100" s="73">
        <v>13389</v>
      </c>
      <c r="N100" s="68">
        <v>2.9875270744641124E-4</v>
      </c>
      <c r="O100" s="75">
        <v>11420</v>
      </c>
      <c r="P100" s="73">
        <v>1</v>
      </c>
      <c r="Q100" s="73">
        <v>11422</v>
      </c>
      <c r="R100" s="69">
        <v>8.7550341446331645E-5</v>
      </c>
      <c r="S100" s="73">
        <v>45734</v>
      </c>
      <c r="T100" s="73">
        <v>11</v>
      </c>
      <c r="U100" s="73">
        <v>45749</v>
      </c>
      <c r="V100" s="76">
        <v>2.40463438627172E-4</v>
      </c>
      <c r="W100" s="66">
        <v>1.2004439851875201E-4</v>
      </c>
      <c r="X100" s="77">
        <v>4.3021468532788699E-4</v>
      </c>
      <c r="Y100" s="66">
        <v>1.7766814771577599E-4</v>
      </c>
      <c r="Z100" s="81">
        <v>5.3965534480432598E-5</v>
      </c>
      <c r="AA100" s="77">
        <v>3.5209881216019702E-4</v>
      </c>
      <c r="AC100" s="66" t="s">
        <v>28</v>
      </c>
    </row>
    <row r="101" spans="1:29" s="78" customFormat="1" x14ac:dyDescent="0.2">
      <c r="A101" s="66" t="s">
        <v>730</v>
      </c>
      <c r="B101" s="71" t="s">
        <v>59</v>
      </c>
      <c r="C101" s="66" t="s">
        <v>889</v>
      </c>
      <c r="D101" s="66" t="s">
        <v>890</v>
      </c>
      <c r="E101" s="66" t="s">
        <v>320</v>
      </c>
      <c r="F101" s="66" t="s">
        <v>876</v>
      </c>
      <c r="G101" s="72">
        <v>9996</v>
      </c>
      <c r="H101" s="73">
        <v>0</v>
      </c>
      <c r="I101" s="74">
        <v>9996</v>
      </c>
      <c r="J101" s="68">
        <v>0</v>
      </c>
      <c r="K101" s="75">
        <v>5907</v>
      </c>
      <c r="L101" s="73">
        <v>1</v>
      </c>
      <c r="M101" s="73">
        <v>5909</v>
      </c>
      <c r="N101" s="68">
        <v>1.6923337282112033E-4</v>
      </c>
      <c r="O101" s="75">
        <v>12708</v>
      </c>
      <c r="P101" s="73">
        <v>2</v>
      </c>
      <c r="Q101" s="73">
        <v>12710</v>
      </c>
      <c r="R101" s="69">
        <v>1.5735641227380016E-4</v>
      </c>
      <c r="S101" s="73">
        <v>28611</v>
      </c>
      <c r="T101" s="73">
        <v>3</v>
      </c>
      <c r="U101" s="73">
        <v>28615</v>
      </c>
      <c r="V101" s="76">
        <v>1.04843782763682E-4</v>
      </c>
      <c r="W101" s="81">
        <v>2.16218304529574E-5</v>
      </c>
      <c r="X101" s="77">
        <v>3.0636714783261701E-4</v>
      </c>
      <c r="Y101" s="81">
        <v>4.3981568213328898E-5</v>
      </c>
      <c r="Z101" s="66">
        <v>0</v>
      </c>
      <c r="AA101" s="77">
        <v>2.1301552016871899E-4</v>
      </c>
      <c r="AC101" s="66" t="s">
        <v>28</v>
      </c>
    </row>
    <row r="102" spans="1:29" s="78" customFormat="1" x14ac:dyDescent="0.2">
      <c r="A102" s="66" t="s">
        <v>730</v>
      </c>
      <c r="B102" s="71" t="s">
        <v>59</v>
      </c>
      <c r="C102" s="66" t="s">
        <v>889</v>
      </c>
      <c r="D102" s="66" t="s">
        <v>890</v>
      </c>
      <c r="E102" s="66" t="s">
        <v>320</v>
      </c>
      <c r="F102" s="66" t="s">
        <v>877</v>
      </c>
      <c r="G102" s="72">
        <v>14494</v>
      </c>
      <c r="H102" s="73">
        <v>1</v>
      </c>
      <c r="I102" s="74">
        <v>14497</v>
      </c>
      <c r="J102" s="68">
        <v>6.8979788921845893E-5</v>
      </c>
      <c r="K102" s="75">
        <v>9409</v>
      </c>
      <c r="L102" s="73">
        <v>0</v>
      </c>
      <c r="M102" s="73">
        <v>9411</v>
      </c>
      <c r="N102" s="68">
        <v>0</v>
      </c>
      <c r="O102" s="75">
        <v>16523</v>
      </c>
      <c r="P102" s="73">
        <v>1</v>
      </c>
      <c r="Q102" s="73">
        <v>16524</v>
      </c>
      <c r="R102" s="69">
        <v>6.0518034374243522E-5</v>
      </c>
      <c r="S102" s="73">
        <v>40426</v>
      </c>
      <c r="T102" s="73">
        <v>2</v>
      </c>
      <c r="U102" s="73">
        <v>40432</v>
      </c>
      <c r="V102" s="80">
        <v>4.9470663896309502E-5</v>
      </c>
      <c r="W102" s="81">
        <v>5.99118305616715E-6</v>
      </c>
      <c r="X102" s="77">
        <v>1.7869350063737401E-4</v>
      </c>
      <c r="Y102" s="81">
        <v>8.4484493692643204E-17</v>
      </c>
      <c r="Z102" s="66">
        <v>0</v>
      </c>
      <c r="AA102" s="79">
        <v>9.8386604207460204E-5</v>
      </c>
      <c r="AC102" s="66" t="s">
        <v>28</v>
      </c>
    </row>
    <row r="103" spans="1:29" s="78" customFormat="1" x14ac:dyDescent="0.2">
      <c r="A103" s="66" t="s">
        <v>730</v>
      </c>
      <c r="B103" s="71" t="s">
        <v>59</v>
      </c>
      <c r="C103" s="66" t="s">
        <v>889</v>
      </c>
      <c r="D103" s="66" t="s">
        <v>890</v>
      </c>
      <c r="E103" s="66" t="s">
        <v>320</v>
      </c>
      <c r="F103" s="66" t="s">
        <v>878</v>
      </c>
      <c r="G103" s="72">
        <v>11542</v>
      </c>
      <c r="H103" s="73">
        <v>2</v>
      </c>
      <c r="I103" s="74">
        <v>11546</v>
      </c>
      <c r="J103" s="68">
        <v>1.7322016282695306E-4</v>
      </c>
      <c r="K103" s="75">
        <v>4542</v>
      </c>
      <c r="L103" s="73">
        <v>1</v>
      </c>
      <c r="M103" s="73">
        <v>4543</v>
      </c>
      <c r="N103" s="68">
        <v>2.2011886418666079E-4</v>
      </c>
      <c r="O103" s="75">
        <v>4594</v>
      </c>
      <c r="P103" s="73">
        <v>1</v>
      </c>
      <c r="Q103" s="73">
        <v>4595</v>
      </c>
      <c r="R103" s="69">
        <v>2.1762785636561481E-4</v>
      </c>
      <c r="S103" s="73">
        <v>20678</v>
      </c>
      <c r="T103" s="73">
        <v>4</v>
      </c>
      <c r="U103" s="73">
        <v>20684</v>
      </c>
      <c r="V103" s="76">
        <v>1.9340489314379701E-4</v>
      </c>
      <c r="W103" s="81">
        <v>5.2698757672120102E-5</v>
      </c>
      <c r="X103" s="77">
        <v>4.9511862332193E-4</v>
      </c>
      <c r="Y103" s="66">
        <v>1.3084256996121401E-4</v>
      </c>
      <c r="Z103" s="66">
        <v>0</v>
      </c>
      <c r="AA103" s="77">
        <v>3.88307923021894E-4</v>
      </c>
      <c r="AC103" s="66" t="s">
        <v>28</v>
      </c>
    </row>
    <row r="104" spans="1:29" s="78" customFormat="1" x14ac:dyDescent="0.2">
      <c r="A104" s="66" t="s">
        <v>730</v>
      </c>
      <c r="B104" s="71" t="s">
        <v>59</v>
      </c>
      <c r="C104" s="66" t="s">
        <v>889</v>
      </c>
      <c r="D104" s="66" t="s">
        <v>890</v>
      </c>
      <c r="E104" s="66" t="s">
        <v>320</v>
      </c>
      <c r="F104" s="66" t="s">
        <v>879</v>
      </c>
      <c r="G104" s="72">
        <v>4876</v>
      </c>
      <c r="H104" s="73">
        <v>0</v>
      </c>
      <c r="I104" s="74">
        <v>4876</v>
      </c>
      <c r="J104" s="68">
        <v>0</v>
      </c>
      <c r="K104" s="75">
        <v>13492</v>
      </c>
      <c r="L104" s="73">
        <v>2</v>
      </c>
      <c r="M104" s="73">
        <v>13494</v>
      </c>
      <c r="N104" s="68">
        <v>1.4821402104639098E-4</v>
      </c>
      <c r="O104" s="75">
        <v>19417</v>
      </c>
      <c r="P104" s="73">
        <v>1</v>
      </c>
      <c r="Q104" s="73">
        <v>19419</v>
      </c>
      <c r="R104" s="69">
        <v>5.1495957567330964E-5</v>
      </c>
      <c r="S104" s="73">
        <v>37785</v>
      </c>
      <c r="T104" s="73">
        <v>3</v>
      </c>
      <c r="U104" s="73">
        <v>37789</v>
      </c>
      <c r="V104" s="80">
        <v>7.9390282629406204E-5</v>
      </c>
      <c r="W104" s="81">
        <v>1.6372484146632E-5</v>
      </c>
      <c r="X104" s="77">
        <v>2.3199439116859799E-4</v>
      </c>
      <c r="Y104" s="81">
        <v>1.9638689658902398E-5</v>
      </c>
      <c r="Z104" s="66">
        <v>0</v>
      </c>
      <c r="AA104" s="77">
        <v>1.486868928603E-4</v>
      </c>
      <c r="AC104" s="66" t="s">
        <v>28</v>
      </c>
    </row>
    <row r="105" spans="1:29" s="78" customFormat="1" x14ac:dyDescent="0.2">
      <c r="A105" s="66" t="s">
        <v>730</v>
      </c>
      <c r="B105" s="71" t="s">
        <v>59</v>
      </c>
      <c r="C105" s="66" t="s">
        <v>889</v>
      </c>
      <c r="D105" s="66" t="s">
        <v>890</v>
      </c>
      <c r="E105" s="66" t="s">
        <v>320</v>
      </c>
      <c r="F105" s="66" t="s">
        <v>880</v>
      </c>
      <c r="G105" s="72">
        <v>8552</v>
      </c>
      <c r="H105" s="73">
        <v>1</v>
      </c>
      <c r="I105" s="74">
        <v>8553</v>
      </c>
      <c r="J105" s="68">
        <v>1.1691804045364199E-4</v>
      </c>
      <c r="K105" s="75">
        <v>9812</v>
      </c>
      <c r="L105" s="73">
        <v>0</v>
      </c>
      <c r="M105" s="73">
        <v>9813</v>
      </c>
      <c r="N105" s="68">
        <v>0</v>
      </c>
      <c r="O105" s="75">
        <v>7765</v>
      </c>
      <c r="P105" s="73">
        <v>0</v>
      </c>
      <c r="Q105" s="73">
        <v>7766</v>
      </c>
      <c r="R105" s="69">
        <v>0</v>
      </c>
      <c r="S105" s="73">
        <v>26129</v>
      </c>
      <c r="T105" s="73">
        <v>1</v>
      </c>
      <c r="U105" s="73">
        <v>26132</v>
      </c>
      <c r="V105" s="80">
        <v>3.8270187523918903E-5</v>
      </c>
      <c r="W105" s="81">
        <v>9.6891678985316798E-7</v>
      </c>
      <c r="X105" s="77">
        <v>2.13209185402329E-4</v>
      </c>
      <c r="Y105" s="81">
        <v>1.2261408921660399E-16</v>
      </c>
      <c r="Z105" s="66">
        <v>0</v>
      </c>
      <c r="AA105" s="77">
        <v>1.16925578961299E-4</v>
      </c>
      <c r="AC105" s="66" t="s">
        <v>28</v>
      </c>
    </row>
    <row r="106" spans="1:29" s="82" customFormat="1" x14ac:dyDescent="0.2">
      <c r="A106" s="66" t="s">
        <v>730</v>
      </c>
      <c r="B106" s="71" t="s">
        <v>59</v>
      </c>
      <c r="C106" s="66" t="s">
        <v>889</v>
      </c>
      <c r="D106" s="66" t="s">
        <v>890</v>
      </c>
      <c r="E106" s="66" t="s">
        <v>320</v>
      </c>
      <c r="F106" s="66" t="s">
        <v>881</v>
      </c>
      <c r="G106" s="72">
        <v>20677</v>
      </c>
      <c r="H106" s="73">
        <v>2</v>
      </c>
      <c r="I106" s="74">
        <v>20680</v>
      </c>
      <c r="J106" s="68">
        <v>9.6711798839458412E-5</v>
      </c>
      <c r="K106" s="75">
        <v>14929</v>
      </c>
      <c r="L106" s="73">
        <v>2</v>
      </c>
      <c r="M106" s="73">
        <v>14932</v>
      </c>
      <c r="N106" s="68">
        <v>1.3394053040450041E-4</v>
      </c>
      <c r="O106" s="75">
        <v>18626</v>
      </c>
      <c r="P106" s="73">
        <v>1</v>
      </c>
      <c r="Q106" s="73">
        <v>18628</v>
      </c>
      <c r="R106" s="69">
        <v>5.3682628301481642E-5</v>
      </c>
      <c r="S106" s="73">
        <v>54232</v>
      </c>
      <c r="T106" s="73">
        <v>5</v>
      </c>
      <c r="U106" s="73">
        <v>54240</v>
      </c>
      <c r="V106" s="80">
        <v>9.2187989748695494E-5</v>
      </c>
      <c r="W106" s="81">
        <v>2.9933845157248202E-5</v>
      </c>
      <c r="X106" s="77">
        <v>2.1512279061605601E-4</v>
      </c>
      <c r="Y106" s="66" t="s">
        <v>832</v>
      </c>
      <c r="Z106" s="66" t="s">
        <v>832</v>
      </c>
      <c r="AA106" s="77" t="s">
        <v>832</v>
      </c>
      <c r="AC106" s="66" t="s">
        <v>28</v>
      </c>
    </row>
    <row r="107" spans="1:29" s="82" customFormat="1" x14ac:dyDescent="0.2">
      <c r="A107" s="66" t="s">
        <v>730</v>
      </c>
      <c r="B107" s="71" t="s">
        <v>59</v>
      </c>
      <c r="C107" s="66" t="s">
        <v>889</v>
      </c>
      <c r="D107" s="66" t="s">
        <v>890</v>
      </c>
      <c r="E107" s="66" t="s">
        <v>320</v>
      </c>
      <c r="F107" s="66" t="s">
        <v>882</v>
      </c>
      <c r="G107" s="72">
        <v>16618</v>
      </c>
      <c r="H107" s="73">
        <v>1</v>
      </c>
      <c r="I107" s="74">
        <v>16621</v>
      </c>
      <c r="J107" s="68">
        <v>6.0164851693640576E-5</v>
      </c>
      <c r="K107" s="75">
        <v>20157</v>
      </c>
      <c r="L107" s="73">
        <v>0</v>
      </c>
      <c r="M107" s="73">
        <v>20157</v>
      </c>
      <c r="N107" s="68">
        <v>0</v>
      </c>
      <c r="O107" s="75">
        <v>15555</v>
      </c>
      <c r="P107" s="73">
        <v>1</v>
      </c>
      <c r="Q107" s="73">
        <v>15558</v>
      </c>
      <c r="R107" s="69">
        <v>6.4275613832112097E-5</v>
      </c>
      <c r="S107" s="73">
        <v>52330</v>
      </c>
      <c r="T107" s="73">
        <v>2</v>
      </c>
      <c r="U107" s="73">
        <v>52336</v>
      </c>
      <c r="V107" s="80">
        <v>3.8217534204693099E-5</v>
      </c>
      <c r="W107" s="81">
        <v>4.6283542042615798E-6</v>
      </c>
      <c r="X107" s="77">
        <v>1.3804798268594401E-4</v>
      </c>
      <c r="Y107" s="66" t="s">
        <v>832</v>
      </c>
      <c r="Z107" s="66" t="s">
        <v>832</v>
      </c>
      <c r="AA107" s="77" t="s">
        <v>832</v>
      </c>
      <c r="AC107" s="66" t="s">
        <v>28</v>
      </c>
    </row>
    <row r="108" spans="1:29" s="82" customFormat="1" x14ac:dyDescent="0.2">
      <c r="A108" s="83" t="s">
        <v>730</v>
      </c>
      <c r="B108" s="84" t="s">
        <v>59</v>
      </c>
      <c r="C108" s="83" t="s">
        <v>889</v>
      </c>
      <c r="D108" s="83" t="s">
        <v>890</v>
      </c>
      <c r="E108" s="83" t="s">
        <v>320</v>
      </c>
      <c r="F108" s="83" t="s">
        <v>883</v>
      </c>
      <c r="G108" s="85">
        <v>16102</v>
      </c>
      <c r="H108" s="86">
        <v>1</v>
      </c>
      <c r="I108" s="87">
        <v>16103</v>
      </c>
      <c r="J108" s="88">
        <v>6.2100229770850152E-5</v>
      </c>
      <c r="K108" s="89">
        <v>18649</v>
      </c>
      <c r="L108" s="86">
        <v>1</v>
      </c>
      <c r="M108" s="86">
        <v>18652</v>
      </c>
      <c r="N108" s="88">
        <v>5.3613553506326402E-5</v>
      </c>
      <c r="O108" s="89">
        <v>13007</v>
      </c>
      <c r="P108" s="86">
        <v>0</v>
      </c>
      <c r="Q108" s="86">
        <v>13007</v>
      </c>
      <c r="R108" s="90">
        <v>0</v>
      </c>
      <c r="S108" s="86">
        <v>47758</v>
      </c>
      <c r="T108" s="86">
        <v>2</v>
      </c>
      <c r="U108" s="86">
        <v>47762</v>
      </c>
      <c r="V108" s="94">
        <v>4.1876046901172497E-5</v>
      </c>
      <c r="W108" s="95">
        <v>5.0714237876201004E-6</v>
      </c>
      <c r="X108" s="93">
        <v>1.5126240593586201E-4</v>
      </c>
      <c r="Y108" s="83" t="s">
        <v>832</v>
      </c>
      <c r="Z108" s="83" t="s">
        <v>832</v>
      </c>
      <c r="AA108" s="93" t="s">
        <v>832</v>
      </c>
      <c r="AC108" s="83" t="s">
        <v>28</v>
      </c>
    </row>
    <row r="109" spans="1:29" s="78" customFormat="1" x14ac:dyDescent="0.2">
      <c r="A109" s="66" t="s">
        <v>731</v>
      </c>
      <c r="B109" s="71" t="s">
        <v>68</v>
      </c>
      <c r="C109" s="66" t="s">
        <v>891</v>
      </c>
      <c r="D109" s="66" t="s">
        <v>890</v>
      </c>
      <c r="E109" s="66" t="s">
        <v>308</v>
      </c>
      <c r="F109" s="66" t="s">
        <v>867</v>
      </c>
      <c r="G109" s="72" t="s">
        <v>832</v>
      </c>
      <c r="H109" s="73" t="s">
        <v>832</v>
      </c>
      <c r="I109" s="74" t="s">
        <v>832</v>
      </c>
      <c r="J109" s="68" t="s">
        <v>832</v>
      </c>
      <c r="K109" s="75" t="s">
        <v>832</v>
      </c>
      <c r="L109" s="73" t="s">
        <v>832</v>
      </c>
      <c r="M109" s="73" t="s">
        <v>832</v>
      </c>
      <c r="N109" s="68" t="s">
        <v>832</v>
      </c>
      <c r="O109" s="75" t="s">
        <v>832</v>
      </c>
      <c r="P109" s="73" t="s">
        <v>832</v>
      </c>
      <c r="Q109" s="73" t="s">
        <v>832</v>
      </c>
      <c r="R109" s="69" t="s">
        <v>832</v>
      </c>
      <c r="S109" s="73" t="s">
        <v>832</v>
      </c>
      <c r="T109" s="73" t="s">
        <v>832</v>
      </c>
      <c r="U109" s="73" t="s">
        <v>832</v>
      </c>
      <c r="V109" s="76" t="s">
        <v>832</v>
      </c>
      <c r="W109" s="66" t="s">
        <v>832</v>
      </c>
      <c r="X109" s="77" t="s">
        <v>832</v>
      </c>
      <c r="Y109" s="66" t="s">
        <v>832</v>
      </c>
      <c r="Z109" s="66" t="s">
        <v>832</v>
      </c>
      <c r="AA109" s="77" t="s">
        <v>832</v>
      </c>
      <c r="AC109" s="66" t="s">
        <v>28</v>
      </c>
    </row>
    <row r="110" spans="1:29" s="78" customFormat="1" x14ac:dyDescent="0.2">
      <c r="A110" s="66" t="s">
        <v>731</v>
      </c>
      <c r="B110" s="71" t="s">
        <v>68</v>
      </c>
      <c r="C110" s="66" t="s">
        <v>891</v>
      </c>
      <c r="D110" s="66" t="s">
        <v>890</v>
      </c>
      <c r="E110" s="66" t="s">
        <v>308</v>
      </c>
      <c r="F110" s="66" t="s">
        <v>868</v>
      </c>
      <c r="G110" s="72" t="s">
        <v>832</v>
      </c>
      <c r="H110" s="73" t="s">
        <v>832</v>
      </c>
      <c r="I110" s="74" t="s">
        <v>832</v>
      </c>
      <c r="J110" s="68" t="s">
        <v>832</v>
      </c>
      <c r="K110" s="75" t="s">
        <v>832</v>
      </c>
      <c r="L110" s="73" t="s">
        <v>832</v>
      </c>
      <c r="M110" s="73" t="s">
        <v>832</v>
      </c>
      <c r="N110" s="68" t="s">
        <v>832</v>
      </c>
      <c r="O110" s="75" t="s">
        <v>832</v>
      </c>
      <c r="P110" s="73" t="s">
        <v>832</v>
      </c>
      <c r="Q110" s="73" t="s">
        <v>832</v>
      </c>
      <c r="R110" s="69" t="s">
        <v>832</v>
      </c>
      <c r="S110" s="73" t="s">
        <v>832</v>
      </c>
      <c r="T110" s="73" t="s">
        <v>832</v>
      </c>
      <c r="U110" s="73" t="s">
        <v>832</v>
      </c>
      <c r="V110" s="76" t="s">
        <v>832</v>
      </c>
      <c r="W110" s="66" t="s">
        <v>832</v>
      </c>
      <c r="X110" s="77" t="s">
        <v>832</v>
      </c>
      <c r="Y110" s="66" t="s">
        <v>832</v>
      </c>
      <c r="Z110" s="66" t="s">
        <v>832</v>
      </c>
      <c r="AA110" s="77" t="s">
        <v>832</v>
      </c>
      <c r="AC110" s="66" t="s">
        <v>28</v>
      </c>
    </row>
    <row r="111" spans="1:29" s="78" customFormat="1" x14ac:dyDescent="0.2">
      <c r="A111" s="66" t="s">
        <v>731</v>
      </c>
      <c r="B111" s="71" t="s">
        <v>68</v>
      </c>
      <c r="C111" s="66" t="s">
        <v>891</v>
      </c>
      <c r="D111" s="66" t="s">
        <v>890</v>
      </c>
      <c r="E111" s="66" t="s">
        <v>308</v>
      </c>
      <c r="F111" s="66" t="s">
        <v>869</v>
      </c>
      <c r="G111" s="72">
        <v>15596</v>
      </c>
      <c r="H111" s="73">
        <v>15080</v>
      </c>
      <c r="I111" s="74">
        <v>30678</v>
      </c>
      <c r="J111" s="68">
        <v>0.49155746789230065</v>
      </c>
      <c r="K111" s="75">
        <v>18869</v>
      </c>
      <c r="L111" s="73">
        <v>17423</v>
      </c>
      <c r="M111" s="73">
        <v>36294</v>
      </c>
      <c r="N111" s="68">
        <v>0.48005179919545932</v>
      </c>
      <c r="O111" s="75">
        <v>15450</v>
      </c>
      <c r="P111" s="73">
        <v>14783</v>
      </c>
      <c r="Q111" s="73">
        <v>30236</v>
      </c>
      <c r="R111" s="69">
        <v>0.48892049212858846</v>
      </c>
      <c r="S111" s="73">
        <v>49915</v>
      </c>
      <c r="T111" s="73">
        <v>47286</v>
      </c>
      <c r="U111" s="73">
        <v>97208</v>
      </c>
      <c r="V111" s="76">
        <v>0.48647647657945903</v>
      </c>
      <c r="W111" s="66">
        <v>0.48332964780938298</v>
      </c>
      <c r="X111" s="77">
        <v>0.48962411245250398</v>
      </c>
      <c r="Y111" s="66">
        <v>0.48645987847856598</v>
      </c>
      <c r="Z111" s="66">
        <v>0.48331802120716999</v>
      </c>
      <c r="AA111" s="77">
        <v>0.48960245120172902</v>
      </c>
      <c r="AC111" s="66" t="s">
        <v>28</v>
      </c>
    </row>
    <row r="112" spans="1:29" s="78" customFormat="1" x14ac:dyDescent="0.2">
      <c r="A112" s="66" t="s">
        <v>731</v>
      </c>
      <c r="B112" s="71" t="s">
        <v>68</v>
      </c>
      <c r="C112" s="66" t="s">
        <v>891</v>
      </c>
      <c r="D112" s="66" t="s">
        <v>890</v>
      </c>
      <c r="E112" s="66" t="s">
        <v>308</v>
      </c>
      <c r="F112" s="66" t="s">
        <v>870</v>
      </c>
      <c r="G112" s="72">
        <v>24907</v>
      </c>
      <c r="H112" s="73">
        <v>0</v>
      </c>
      <c r="I112" s="74">
        <v>24911</v>
      </c>
      <c r="J112" s="68">
        <v>0</v>
      </c>
      <c r="K112" s="75">
        <v>25329</v>
      </c>
      <c r="L112" s="73">
        <v>0</v>
      </c>
      <c r="M112" s="73">
        <v>25334</v>
      </c>
      <c r="N112" s="68">
        <v>0</v>
      </c>
      <c r="O112" s="75">
        <v>25066</v>
      </c>
      <c r="P112" s="73">
        <v>0</v>
      </c>
      <c r="Q112" s="73">
        <v>25067</v>
      </c>
      <c r="R112" s="69">
        <v>0</v>
      </c>
      <c r="S112" s="73">
        <v>75302</v>
      </c>
      <c r="T112" s="73">
        <v>0</v>
      </c>
      <c r="U112" s="73">
        <v>75312</v>
      </c>
      <c r="V112" s="76">
        <v>0</v>
      </c>
      <c r="W112" s="66">
        <v>0</v>
      </c>
      <c r="X112" s="79">
        <v>4.8986601956674402E-5</v>
      </c>
      <c r="Y112" s="66">
        <v>0</v>
      </c>
      <c r="Z112" s="66">
        <v>0</v>
      </c>
      <c r="AA112" s="79">
        <v>1.79644574660202E-5</v>
      </c>
      <c r="AC112" s="66" t="s">
        <v>28</v>
      </c>
    </row>
    <row r="113" spans="1:29" s="78" customFormat="1" x14ac:dyDescent="0.2">
      <c r="A113" s="66" t="s">
        <v>731</v>
      </c>
      <c r="B113" s="71" t="s">
        <v>68</v>
      </c>
      <c r="C113" s="66" t="s">
        <v>891</v>
      </c>
      <c r="D113" s="66" t="s">
        <v>890</v>
      </c>
      <c r="E113" s="66" t="s">
        <v>308</v>
      </c>
      <c r="F113" s="66" t="s">
        <v>871</v>
      </c>
      <c r="G113" s="72">
        <v>21926</v>
      </c>
      <c r="H113" s="73">
        <v>0</v>
      </c>
      <c r="I113" s="74">
        <v>21926</v>
      </c>
      <c r="J113" s="68">
        <v>0</v>
      </c>
      <c r="K113" s="75">
        <v>26064</v>
      </c>
      <c r="L113" s="73">
        <v>0</v>
      </c>
      <c r="M113" s="73">
        <v>26066</v>
      </c>
      <c r="N113" s="68">
        <v>0</v>
      </c>
      <c r="O113" s="75">
        <v>24067</v>
      </c>
      <c r="P113" s="73">
        <v>0</v>
      </c>
      <c r="Q113" s="73">
        <v>24067</v>
      </c>
      <c r="R113" s="69">
        <v>0</v>
      </c>
      <c r="S113" s="73">
        <v>72057</v>
      </c>
      <c r="T113" s="73">
        <v>0</v>
      </c>
      <c r="U113" s="73">
        <v>72059</v>
      </c>
      <c r="V113" s="76">
        <v>0</v>
      </c>
      <c r="W113" s="66">
        <v>0</v>
      </c>
      <c r="X113" s="79">
        <v>5.11925979661501E-5</v>
      </c>
      <c r="Y113" s="66">
        <v>0</v>
      </c>
      <c r="Z113" s="66">
        <v>0</v>
      </c>
      <c r="AA113" s="79">
        <v>1.8773457525385401E-5</v>
      </c>
      <c r="AC113" s="66" t="s">
        <v>28</v>
      </c>
    </row>
    <row r="114" spans="1:29" s="78" customFormat="1" x14ac:dyDescent="0.2">
      <c r="A114" s="66" t="s">
        <v>731</v>
      </c>
      <c r="B114" s="71" t="s">
        <v>68</v>
      </c>
      <c r="C114" s="66" t="s">
        <v>891</v>
      </c>
      <c r="D114" s="66" t="s">
        <v>890</v>
      </c>
      <c r="E114" s="66" t="s">
        <v>308</v>
      </c>
      <c r="F114" s="66" t="s">
        <v>872</v>
      </c>
      <c r="G114" s="72">
        <v>34087</v>
      </c>
      <c r="H114" s="73">
        <v>1</v>
      </c>
      <c r="I114" s="74">
        <v>34093</v>
      </c>
      <c r="J114" s="68">
        <v>2.9331534332560936E-5</v>
      </c>
      <c r="K114" s="75">
        <v>21101</v>
      </c>
      <c r="L114" s="73">
        <v>4</v>
      </c>
      <c r="M114" s="73">
        <v>21105</v>
      </c>
      <c r="N114" s="68">
        <v>1.8952854773750296E-4</v>
      </c>
      <c r="O114" s="75">
        <v>28306</v>
      </c>
      <c r="P114" s="73">
        <v>1</v>
      </c>
      <c r="Q114" s="73">
        <v>28307</v>
      </c>
      <c r="R114" s="69">
        <v>3.5326950930865159E-5</v>
      </c>
      <c r="S114" s="73">
        <v>83494</v>
      </c>
      <c r="T114" s="73">
        <v>6</v>
      </c>
      <c r="U114" s="73">
        <v>83505</v>
      </c>
      <c r="V114" s="80">
        <v>7.1856287425149705E-5</v>
      </c>
      <c r="W114" s="81">
        <v>2.6370432905372801E-5</v>
      </c>
      <c r="X114" s="77">
        <v>1.56394275150874E-4</v>
      </c>
      <c r="Y114" s="81">
        <v>4.1075756761989799E-5</v>
      </c>
      <c r="Z114" s="66">
        <v>0</v>
      </c>
      <c r="AA114" s="77">
        <v>1.16332796710047E-4</v>
      </c>
      <c r="AC114" s="66" t="s">
        <v>28</v>
      </c>
    </row>
    <row r="115" spans="1:29" s="78" customFormat="1" x14ac:dyDescent="0.2">
      <c r="A115" s="66" t="s">
        <v>731</v>
      </c>
      <c r="B115" s="71" t="s">
        <v>68</v>
      </c>
      <c r="C115" s="66" t="s">
        <v>891</v>
      </c>
      <c r="D115" s="66" t="s">
        <v>890</v>
      </c>
      <c r="E115" s="66" t="s">
        <v>308</v>
      </c>
      <c r="F115" s="66" t="s">
        <v>873</v>
      </c>
      <c r="G115" s="72">
        <v>35648</v>
      </c>
      <c r="H115" s="73">
        <v>1</v>
      </c>
      <c r="I115" s="74">
        <v>35655</v>
      </c>
      <c r="J115" s="68">
        <v>2.8046557285093254E-5</v>
      </c>
      <c r="K115" s="75">
        <v>24839</v>
      </c>
      <c r="L115" s="73">
        <v>2</v>
      </c>
      <c r="M115" s="73">
        <v>24843</v>
      </c>
      <c r="N115" s="68">
        <v>8.050557501106951E-5</v>
      </c>
      <c r="O115" s="75">
        <v>26872</v>
      </c>
      <c r="P115" s="73">
        <v>0</v>
      </c>
      <c r="Q115" s="73">
        <v>26877</v>
      </c>
      <c r="R115" s="69">
        <v>0</v>
      </c>
      <c r="S115" s="73">
        <v>87359</v>
      </c>
      <c r="T115" s="73">
        <v>3</v>
      </c>
      <c r="U115" s="73">
        <v>87375</v>
      </c>
      <c r="V115" s="80">
        <v>3.4339873171401798E-5</v>
      </c>
      <c r="W115" s="81">
        <v>7.0817633987639603E-6</v>
      </c>
      <c r="X115" s="77">
        <v>1.0035236927500201E-4</v>
      </c>
      <c r="Y115" s="81">
        <v>4.8582675155230197E-6</v>
      </c>
      <c r="Z115" s="66">
        <v>0</v>
      </c>
      <c r="AA115" s="79">
        <v>6.1023749926944601E-5</v>
      </c>
      <c r="AC115" s="66" t="s">
        <v>28</v>
      </c>
    </row>
    <row r="116" spans="1:29" s="78" customFormat="1" x14ac:dyDescent="0.2">
      <c r="A116" s="66" t="s">
        <v>731</v>
      </c>
      <c r="B116" s="71" t="s">
        <v>68</v>
      </c>
      <c r="C116" s="66" t="s">
        <v>891</v>
      </c>
      <c r="D116" s="66" t="s">
        <v>890</v>
      </c>
      <c r="E116" s="66" t="s">
        <v>308</v>
      </c>
      <c r="F116" s="66" t="s">
        <v>874</v>
      </c>
      <c r="G116" s="72">
        <v>12280</v>
      </c>
      <c r="H116" s="73">
        <v>1</v>
      </c>
      <c r="I116" s="74">
        <v>12284</v>
      </c>
      <c r="J116" s="68">
        <v>8.1406707912732014E-5</v>
      </c>
      <c r="K116" s="75">
        <v>10372</v>
      </c>
      <c r="L116" s="73">
        <v>2</v>
      </c>
      <c r="M116" s="73">
        <v>10375</v>
      </c>
      <c r="N116" s="68">
        <v>1.9277108433734939E-4</v>
      </c>
      <c r="O116" s="75">
        <v>4508</v>
      </c>
      <c r="P116" s="73">
        <v>0</v>
      </c>
      <c r="Q116" s="73">
        <v>4508</v>
      </c>
      <c r="R116" s="69">
        <v>0</v>
      </c>
      <c r="S116" s="73">
        <v>27160</v>
      </c>
      <c r="T116" s="73">
        <v>3</v>
      </c>
      <c r="U116" s="73">
        <v>27167</v>
      </c>
      <c r="V116" s="76">
        <v>1.10444354452748E-4</v>
      </c>
      <c r="W116" s="81">
        <v>2.2776860227058799E-5</v>
      </c>
      <c r="X116" s="77">
        <v>3.2273100817859402E-4</v>
      </c>
      <c r="Y116" s="81">
        <v>7.9082318402357702E-5</v>
      </c>
      <c r="Z116" s="66">
        <v>0</v>
      </c>
      <c r="AA116" s="77">
        <v>2.5553075503376599E-4</v>
      </c>
      <c r="AC116" s="66" t="s">
        <v>28</v>
      </c>
    </row>
    <row r="117" spans="1:29" s="78" customFormat="1" x14ac:dyDescent="0.2">
      <c r="A117" s="66" t="s">
        <v>731</v>
      </c>
      <c r="B117" s="71" t="s">
        <v>68</v>
      </c>
      <c r="C117" s="66" t="s">
        <v>891</v>
      </c>
      <c r="D117" s="66" t="s">
        <v>890</v>
      </c>
      <c r="E117" s="66" t="s">
        <v>308</v>
      </c>
      <c r="F117" s="66" t="s">
        <v>875</v>
      </c>
      <c r="G117" s="72">
        <v>28951</v>
      </c>
      <c r="H117" s="73">
        <v>1</v>
      </c>
      <c r="I117" s="74">
        <v>28954</v>
      </c>
      <c r="J117" s="68">
        <v>3.4537542308489326E-5</v>
      </c>
      <c r="K117" s="75">
        <v>37014</v>
      </c>
      <c r="L117" s="73">
        <v>1</v>
      </c>
      <c r="M117" s="73">
        <v>37016</v>
      </c>
      <c r="N117" s="68">
        <v>2.7015344715798574E-5</v>
      </c>
      <c r="O117" s="75">
        <v>39686</v>
      </c>
      <c r="P117" s="73">
        <v>5</v>
      </c>
      <c r="Q117" s="73">
        <v>39700</v>
      </c>
      <c r="R117" s="69">
        <v>1.2594458438287153E-4</v>
      </c>
      <c r="S117" s="73">
        <v>105651</v>
      </c>
      <c r="T117" s="73">
        <v>7</v>
      </c>
      <c r="U117" s="73">
        <v>105670</v>
      </c>
      <c r="V117" s="80">
        <v>6.6251490658539799E-5</v>
      </c>
      <c r="W117" s="81">
        <v>2.6636936908140199E-5</v>
      </c>
      <c r="X117" s="77">
        <v>1.3649859694246701E-4</v>
      </c>
      <c r="Y117" s="81">
        <v>3.5622713310599002E-5</v>
      </c>
      <c r="Z117" s="66">
        <v>0</v>
      </c>
      <c r="AA117" s="79">
        <v>9.93233996113057E-5</v>
      </c>
      <c r="AC117" s="66" t="s">
        <v>28</v>
      </c>
    </row>
    <row r="118" spans="1:29" s="78" customFormat="1" x14ac:dyDescent="0.2">
      <c r="A118" s="66" t="s">
        <v>731</v>
      </c>
      <c r="B118" s="71" t="s">
        <v>68</v>
      </c>
      <c r="C118" s="66" t="s">
        <v>891</v>
      </c>
      <c r="D118" s="66" t="s">
        <v>890</v>
      </c>
      <c r="E118" s="66" t="s">
        <v>308</v>
      </c>
      <c r="F118" s="66" t="s">
        <v>876</v>
      </c>
      <c r="G118" s="72">
        <v>22844</v>
      </c>
      <c r="H118" s="73">
        <v>1</v>
      </c>
      <c r="I118" s="74">
        <v>22846</v>
      </c>
      <c r="J118" s="68">
        <v>4.377133852753217E-5</v>
      </c>
      <c r="K118" s="75">
        <v>20177</v>
      </c>
      <c r="L118" s="73">
        <v>1</v>
      </c>
      <c r="M118" s="73">
        <v>20179</v>
      </c>
      <c r="N118" s="68">
        <v>4.9556469597105902E-5</v>
      </c>
      <c r="O118" s="75">
        <v>11617</v>
      </c>
      <c r="P118" s="73">
        <v>0</v>
      </c>
      <c r="Q118" s="73">
        <v>11618</v>
      </c>
      <c r="R118" s="69">
        <v>0</v>
      </c>
      <c r="S118" s="73">
        <v>54638</v>
      </c>
      <c r="T118" s="73">
        <v>2</v>
      </c>
      <c r="U118" s="73">
        <v>54643</v>
      </c>
      <c r="V118" s="80">
        <v>3.6603221083455303E-5</v>
      </c>
      <c r="W118" s="81">
        <v>4.4328506248364603E-6</v>
      </c>
      <c r="X118" s="77">
        <v>1.3221709851647E-4</v>
      </c>
      <c r="Y118" s="81">
        <v>6.9433445818562003E-6</v>
      </c>
      <c r="Z118" s="66">
        <v>0</v>
      </c>
      <c r="AA118" s="79">
        <v>8.4143677983573902E-5</v>
      </c>
      <c r="AC118" s="66" t="s">
        <v>28</v>
      </c>
    </row>
    <row r="119" spans="1:29" s="78" customFormat="1" x14ac:dyDescent="0.2">
      <c r="A119" s="66" t="s">
        <v>731</v>
      </c>
      <c r="B119" s="71" t="s">
        <v>68</v>
      </c>
      <c r="C119" s="66" t="s">
        <v>891</v>
      </c>
      <c r="D119" s="66" t="s">
        <v>890</v>
      </c>
      <c r="E119" s="66" t="s">
        <v>308</v>
      </c>
      <c r="F119" s="66" t="s">
        <v>877</v>
      </c>
      <c r="G119" s="72">
        <v>25750</v>
      </c>
      <c r="H119" s="73">
        <v>1</v>
      </c>
      <c r="I119" s="74">
        <v>25753</v>
      </c>
      <c r="J119" s="68">
        <v>3.8830427523007026E-5</v>
      </c>
      <c r="K119" s="75">
        <v>26047</v>
      </c>
      <c r="L119" s="73">
        <v>2</v>
      </c>
      <c r="M119" s="73">
        <v>26051</v>
      </c>
      <c r="N119" s="68">
        <v>7.6772484741468661E-5</v>
      </c>
      <c r="O119" s="75">
        <v>23016</v>
      </c>
      <c r="P119" s="73">
        <v>1</v>
      </c>
      <c r="Q119" s="73">
        <v>23018</v>
      </c>
      <c r="R119" s="69">
        <v>4.3444261013120168E-5</v>
      </c>
      <c r="S119" s="73">
        <v>74813</v>
      </c>
      <c r="T119" s="73">
        <v>4</v>
      </c>
      <c r="U119" s="73">
        <v>74822</v>
      </c>
      <c r="V119" s="80">
        <v>5.3463784968656901E-5</v>
      </c>
      <c r="W119" s="81">
        <v>1.45672679534963E-5</v>
      </c>
      <c r="X119" s="77">
        <v>1.3688281381575901E-4</v>
      </c>
      <c r="Y119" s="81">
        <v>2.3103720045877E-5</v>
      </c>
      <c r="Z119" s="66">
        <v>0</v>
      </c>
      <c r="AA119" s="79">
        <v>9.5186448497035103E-5</v>
      </c>
      <c r="AC119" s="66" t="s">
        <v>28</v>
      </c>
    </row>
    <row r="120" spans="1:29" s="78" customFormat="1" x14ac:dyDescent="0.2">
      <c r="A120" s="66" t="s">
        <v>731</v>
      </c>
      <c r="B120" s="71" t="s">
        <v>68</v>
      </c>
      <c r="C120" s="66" t="s">
        <v>891</v>
      </c>
      <c r="D120" s="66" t="s">
        <v>890</v>
      </c>
      <c r="E120" s="66" t="s">
        <v>308</v>
      </c>
      <c r="F120" s="66" t="s">
        <v>878</v>
      </c>
      <c r="G120" s="72">
        <v>28365</v>
      </c>
      <c r="H120" s="73">
        <v>0</v>
      </c>
      <c r="I120" s="74">
        <v>28368</v>
      </c>
      <c r="J120" s="68">
        <v>0</v>
      </c>
      <c r="K120" s="75">
        <v>19964</v>
      </c>
      <c r="L120" s="73">
        <v>1</v>
      </c>
      <c r="M120" s="73">
        <v>19967</v>
      </c>
      <c r="N120" s="68">
        <v>5.0082636349977465E-5</v>
      </c>
      <c r="O120" s="75">
        <v>22286</v>
      </c>
      <c r="P120" s="73">
        <v>0</v>
      </c>
      <c r="Q120" s="73">
        <v>22288</v>
      </c>
      <c r="R120" s="69">
        <v>0</v>
      </c>
      <c r="S120" s="73">
        <v>70615</v>
      </c>
      <c r="T120" s="73">
        <v>1</v>
      </c>
      <c r="U120" s="73">
        <v>70623</v>
      </c>
      <c r="V120" s="80">
        <v>1.4161096635323399E-5</v>
      </c>
      <c r="W120" s="81">
        <v>3.5852786118896399E-7</v>
      </c>
      <c r="X120" s="79">
        <v>7.8898026532610299E-5</v>
      </c>
      <c r="Y120" s="81">
        <v>1.18179026105124E-16</v>
      </c>
      <c r="Z120" s="66">
        <v>0</v>
      </c>
      <c r="AA120" s="79">
        <v>4.0366728846334603E-5</v>
      </c>
      <c r="AC120" s="66" t="s">
        <v>28</v>
      </c>
    </row>
    <row r="121" spans="1:29" s="78" customFormat="1" x14ac:dyDescent="0.2">
      <c r="A121" s="66" t="s">
        <v>731</v>
      </c>
      <c r="B121" s="71" t="s">
        <v>68</v>
      </c>
      <c r="C121" s="66" t="s">
        <v>891</v>
      </c>
      <c r="D121" s="66" t="s">
        <v>890</v>
      </c>
      <c r="E121" s="66" t="s">
        <v>308</v>
      </c>
      <c r="F121" s="66" t="s">
        <v>879</v>
      </c>
      <c r="G121" s="72">
        <v>28527</v>
      </c>
      <c r="H121" s="73">
        <v>3</v>
      </c>
      <c r="I121" s="74">
        <v>28532</v>
      </c>
      <c r="J121" s="68">
        <v>1.0514510023832889E-4</v>
      </c>
      <c r="K121" s="75">
        <v>26095</v>
      </c>
      <c r="L121" s="73">
        <v>1</v>
      </c>
      <c r="M121" s="73">
        <v>26098</v>
      </c>
      <c r="N121" s="68">
        <v>3.8317112422407849E-5</v>
      </c>
      <c r="O121" s="75">
        <v>32411</v>
      </c>
      <c r="P121" s="73">
        <v>1</v>
      </c>
      <c r="Q121" s="73">
        <v>32414</v>
      </c>
      <c r="R121" s="69">
        <v>3.0850866909360152E-5</v>
      </c>
      <c r="S121" s="73">
        <v>87033</v>
      </c>
      <c r="T121" s="73">
        <v>5</v>
      </c>
      <c r="U121" s="73">
        <v>87044</v>
      </c>
      <c r="V121" s="80">
        <v>5.7446172935959002E-5</v>
      </c>
      <c r="W121" s="81">
        <v>1.8652870639767899E-5</v>
      </c>
      <c r="X121" s="77">
        <v>1.34055069118992E-4</v>
      </c>
      <c r="Y121" s="81">
        <v>2.6993678966022999E-5</v>
      </c>
      <c r="Z121" s="66">
        <v>0</v>
      </c>
      <c r="AA121" s="79">
        <v>9.4574715270357801E-5</v>
      </c>
      <c r="AC121" s="66" t="s">
        <v>28</v>
      </c>
    </row>
    <row r="122" spans="1:29" s="78" customFormat="1" x14ac:dyDescent="0.2">
      <c r="A122" s="66" t="s">
        <v>731</v>
      </c>
      <c r="B122" s="71" t="s">
        <v>68</v>
      </c>
      <c r="C122" s="66" t="s">
        <v>891</v>
      </c>
      <c r="D122" s="66" t="s">
        <v>890</v>
      </c>
      <c r="E122" s="66" t="s">
        <v>308</v>
      </c>
      <c r="F122" s="66" t="s">
        <v>880</v>
      </c>
      <c r="G122" s="72">
        <v>30393</v>
      </c>
      <c r="H122" s="73">
        <v>0</v>
      </c>
      <c r="I122" s="74">
        <v>30397</v>
      </c>
      <c r="J122" s="68">
        <v>0</v>
      </c>
      <c r="K122" s="75">
        <v>25002</v>
      </c>
      <c r="L122" s="73">
        <v>0</v>
      </c>
      <c r="M122" s="73">
        <v>25002</v>
      </c>
      <c r="N122" s="68">
        <v>0</v>
      </c>
      <c r="O122" s="75">
        <v>28631</v>
      </c>
      <c r="P122" s="73">
        <v>1</v>
      </c>
      <c r="Q122" s="73">
        <v>28638</v>
      </c>
      <c r="R122" s="69">
        <v>3.4918639569802358E-5</v>
      </c>
      <c r="S122" s="73">
        <v>84026</v>
      </c>
      <c r="T122" s="73">
        <v>1</v>
      </c>
      <c r="U122" s="73">
        <v>84037</v>
      </c>
      <c r="V122" s="80">
        <v>1.19009366037107E-5</v>
      </c>
      <c r="W122" s="81">
        <v>3.0130558237341898E-7</v>
      </c>
      <c r="X122" s="79">
        <v>6.6305971003990398E-5</v>
      </c>
      <c r="Y122" s="81">
        <v>8.7504215413572197E-17</v>
      </c>
      <c r="Z122" s="66">
        <v>0</v>
      </c>
      <c r="AA122" s="79">
        <v>3.27012298636861E-5</v>
      </c>
      <c r="AC122" s="66" t="s">
        <v>28</v>
      </c>
    </row>
    <row r="123" spans="1:29" s="82" customFormat="1" x14ac:dyDescent="0.2">
      <c r="A123" s="66" t="s">
        <v>731</v>
      </c>
      <c r="B123" s="71" t="s">
        <v>68</v>
      </c>
      <c r="C123" s="66" t="s">
        <v>891</v>
      </c>
      <c r="D123" s="66" t="s">
        <v>890</v>
      </c>
      <c r="E123" s="66" t="s">
        <v>308</v>
      </c>
      <c r="F123" s="66" t="s">
        <v>881</v>
      </c>
      <c r="G123" s="72">
        <v>39998</v>
      </c>
      <c r="H123" s="73">
        <v>0</v>
      </c>
      <c r="I123" s="74">
        <v>39999</v>
      </c>
      <c r="J123" s="68">
        <v>0</v>
      </c>
      <c r="K123" s="75">
        <v>20771</v>
      </c>
      <c r="L123" s="73">
        <v>0</v>
      </c>
      <c r="M123" s="73">
        <v>20773</v>
      </c>
      <c r="N123" s="68">
        <v>0</v>
      </c>
      <c r="O123" s="75">
        <v>32008</v>
      </c>
      <c r="P123" s="73">
        <v>2</v>
      </c>
      <c r="Q123" s="73">
        <v>32013</v>
      </c>
      <c r="R123" s="69">
        <v>6.2474619685752662E-5</v>
      </c>
      <c r="S123" s="73">
        <v>92777</v>
      </c>
      <c r="T123" s="73">
        <v>2</v>
      </c>
      <c r="U123" s="73">
        <v>92785</v>
      </c>
      <c r="V123" s="80">
        <v>2.1556602248353599E-5</v>
      </c>
      <c r="W123" s="81">
        <v>2.6106152006123901E-6</v>
      </c>
      <c r="X123" s="79">
        <v>7.7867666689007797E-5</v>
      </c>
      <c r="Y123" s="66" t="s">
        <v>832</v>
      </c>
      <c r="Z123" s="66" t="s">
        <v>832</v>
      </c>
      <c r="AA123" s="77" t="s">
        <v>832</v>
      </c>
      <c r="AC123" s="66" t="s">
        <v>28</v>
      </c>
    </row>
    <row r="124" spans="1:29" s="82" customFormat="1" x14ac:dyDescent="0.2">
      <c r="A124" s="66" t="s">
        <v>731</v>
      </c>
      <c r="B124" s="71" t="s">
        <v>68</v>
      </c>
      <c r="C124" s="66" t="s">
        <v>891</v>
      </c>
      <c r="D124" s="66" t="s">
        <v>890</v>
      </c>
      <c r="E124" s="66" t="s">
        <v>308</v>
      </c>
      <c r="F124" s="66" t="s">
        <v>882</v>
      </c>
      <c r="G124" s="72">
        <v>50644</v>
      </c>
      <c r="H124" s="73">
        <v>0</v>
      </c>
      <c r="I124" s="74">
        <v>50646</v>
      </c>
      <c r="J124" s="68">
        <v>0</v>
      </c>
      <c r="K124" s="75">
        <v>19474</v>
      </c>
      <c r="L124" s="73">
        <v>0</v>
      </c>
      <c r="M124" s="73">
        <v>19476</v>
      </c>
      <c r="N124" s="68">
        <v>0</v>
      </c>
      <c r="O124" s="75">
        <v>39355</v>
      </c>
      <c r="P124" s="73">
        <v>1</v>
      </c>
      <c r="Q124" s="73">
        <v>39359</v>
      </c>
      <c r="R124" s="69">
        <v>2.5407149571889531E-5</v>
      </c>
      <c r="S124" s="73">
        <v>109473</v>
      </c>
      <c r="T124" s="73">
        <v>1</v>
      </c>
      <c r="U124" s="73">
        <v>109481</v>
      </c>
      <c r="V124" s="80">
        <v>9.1345890348393194E-6</v>
      </c>
      <c r="W124" s="81">
        <v>2.3126774445707301E-7</v>
      </c>
      <c r="X124" s="79">
        <v>5.0893609954733398E-5</v>
      </c>
      <c r="Y124" s="66" t="s">
        <v>832</v>
      </c>
      <c r="Z124" s="66" t="s">
        <v>832</v>
      </c>
      <c r="AA124" s="77" t="s">
        <v>832</v>
      </c>
      <c r="AC124" s="66" t="s">
        <v>28</v>
      </c>
    </row>
    <row r="125" spans="1:29" s="82" customFormat="1" x14ac:dyDescent="0.2">
      <c r="A125" s="83" t="s">
        <v>731</v>
      </c>
      <c r="B125" s="84" t="s">
        <v>68</v>
      </c>
      <c r="C125" s="83" t="s">
        <v>891</v>
      </c>
      <c r="D125" s="83" t="s">
        <v>890</v>
      </c>
      <c r="E125" s="83" t="s">
        <v>308</v>
      </c>
      <c r="F125" s="83" t="s">
        <v>883</v>
      </c>
      <c r="G125" s="85">
        <v>44265</v>
      </c>
      <c r="H125" s="86">
        <v>3</v>
      </c>
      <c r="I125" s="87">
        <v>44272</v>
      </c>
      <c r="J125" s="88">
        <v>6.7762920130104806E-5</v>
      </c>
      <c r="K125" s="89">
        <v>32128</v>
      </c>
      <c r="L125" s="86">
        <v>2</v>
      </c>
      <c r="M125" s="86">
        <v>32134</v>
      </c>
      <c r="N125" s="88">
        <v>6.2239372627123925E-5</v>
      </c>
      <c r="O125" s="89">
        <v>30773</v>
      </c>
      <c r="P125" s="86">
        <v>1</v>
      </c>
      <c r="Q125" s="86">
        <v>30777</v>
      </c>
      <c r="R125" s="90">
        <v>3.2491795821555056E-5</v>
      </c>
      <c r="S125" s="86">
        <v>107166</v>
      </c>
      <c r="T125" s="86">
        <v>6</v>
      </c>
      <c r="U125" s="86">
        <v>107183</v>
      </c>
      <c r="V125" s="94">
        <v>5.5984772141977403E-5</v>
      </c>
      <c r="W125" s="95">
        <v>2.05456928889224E-5</v>
      </c>
      <c r="X125" s="93">
        <v>1.21851266276833E-4</v>
      </c>
      <c r="Y125" s="83" t="s">
        <v>832</v>
      </c>
      <c r="Z125" s="83" t="s">
        <v>832</v>
      </c>
      <c r="AA125" s="93" t="s">
        <v>832</v>
      </c>
      <c r="AC125" s="83" t="s">
        <v>28</v>
      </c>
    </row>
    <row r="126" spans="1:29" s="78" customFormat="1" x14ac:dyDescent="0.2">
      <c r="A126" s="66" t="s">
        <v>732</v>
      </c>
      <c r="B126" s="71" t="s">
        <v>52</v>
      </c>
      <c r="C126" s="66" t="s">
        <v>892</v>
      </c>
      <c r="D126" s="66" t="s">
        <v>308</v>
      </c>
      <c r="E126" s="66" t="s">
        <v>320</v>
      </c>
      <c r="F126" s="66" t="s">
        <v>867</v>
      </c>
      <c r="G126" s="72">
        <v>12447</v>
      </c>
      <c r="H126" s="73">
        <v>10636</v>
      </c>
      <c r="I126" s="74">
        <v>23085</v>
      </c>
      <c r="J126" s="68">
        <v>0.46073207710634612</v>
      </c>
      <c r="K126" s="75">
        <v>16485</v>
      </c>
      <c r="L126" s="73">
        <v>19228</v>
      </c>
      <c r="M126" s="73">
        <v>35717</v>
      </c>
      <c r="N126" s="68">
        <v>0.53834308592546964</v>
      </c>
      <c r="O126" s="75">
        <v>21383</v>
      </c>
      <c r="P126" s="73">
        <v>20886</v>
      </c>
      <c r="Q126" s="73">
        <v>42271</v>
      </c>
      <c r="R126" s="69">
        <v>0.49409760828937094</v>
      </c>
      <c r="S126" s="73">
        <v>50315</v>
      </c>
      <c r="T126" s="73">
        <v>50750</v>
      </c>
      <c r="U126" s="73">
        <v>101073</v>
      </c>
      <c r="V126" s="76">
        <v>0.50215208034433301</v>
      </c>
      <c r="W126" s="66">
        <v>0.49906453311389498</v>
      </c>
      <c r="X126" s="77">
        <v>0.50523950405135498</v>
      </c>
      <c r="Y126" s="66">
        <v>0.50214216093173702</v>
      </c>
      <c r="Z126" s="66">
        <v>0.499059483007257</v>
      </c>
      <c r="AA126" s="77">
        <v>0.505224729277991</v>
      </c>
      <c r="AC126" s="66" t="s">
        <v>28</v>
      </c>
    </row>
    <row r="127" spans="1:29" s="78" customFormat="1" x14ac:dyDescent="0.2">
      <c r="A127" s="66" t="s">
        <v>732</v>
      </c>
      <c r="B127" s="71" t="s">
        <v>52</v>
      </c>
      <c r="C127" s="66" t="s">
        <v>892</v>
      </c>
      <c r="D127" s="66" t="s">
        <v>308</v>
      </c>
      <c r="E127" s="66" t="s">
        <v>320</v>
      </c>
      <c r="F127" s="66" t="s">
        <v>868</v>
      </c>
      <c r="G127" s="72" t="s">
        <v>832</v>
      </c>
      <c r="H127" s="73" t="s">
        <v>832</v>
      </c>
      <c r="I127" s="74" t="s">
        <v>832</v>
      </c>
      <c r="J127" s="68" t="s">
        <v>832</v>
      </c>
      <c r="K127" s="75" t="s">
        <v>832</v>
      </c>
      <c r="L127" s="73" t="s">
        <v>832</v>
      </c>
      <c r="M127" s="73" t="s">
        <v>832</v>
      </c>
      <c r="N127" s="68" t="s">
        <v>832</v>
      </c>
      <c r="O127" s="75" t="s">
        <v>832</v>
      </c>
      <c r="P127" s="73" t="s">
        <v>832</v>
      </c>
      <c r="Q127" s="73" t="s">
        <v>832</v>
      </c>
      <c r="R127" s="69" t="s">
        <v>832</v>
      </c>
      <c r="S127" s="73" t="s">
        <v>832</v>
      </c>
      <c r="T127" s="73" t="s">
        <v>832</v>
      </c>
      <c r="U127" s="73" t="s">
        <v>832</v>
      </c>
      <c r="V127" s="76" t="s">
        <v>832</v>
      </c>
      <c r="W127" s="66" t="s">
        <v>832</v>
      </c>
      <c r="X127" s="77" t="s">
        <v>832</v>
      </c>
      <c r="Y127" s="66" t="s">
        <v>832</v>
      </c>
      <c r="Z127" s="66" t="s">
        <v>832</v>
      </c>
      <c r="AA127" s="77" t="s">
        <v>832</v>
      </c>
      <c r="AC127" s="66" t="s">
        <v>28</v>
      </c>
    </row>
    <row r="128" spans="1:29" s="78" customFormat="1" x14ac:dyDescent="0.2">
      <c r="A128" s="66" t="s">
        <v>732</v>
      </c>
      <c r="B128" s="71" t="s">
        <v>52</v>
      </c>
      <c r="C128" s="66" t="s">
        <v>892</v>
      </c>
      <c r="D128" s="66" t="s">
        <v>308</v>
      </c>
      <c r="E128" s="66" t="s">
        <v>320</v>
      </c>
      <c r="F128" s="66" t="s">
        <v>869</v>
      </c>
      <c r="G128" s="72">
        <v>20132</v>
      </c>
      <c r="H128" s="73">
        <v>20449</v>
      </c>
      <c r="I128" s="74">
        <v>40584</v>
      </c>
      <c r="J128" s="68">
        <v>0.50386851961364088</v>
      </c>
      <c r="K128" s="75">
        <v>12250</v>
      </c>
      <c r="L128" s="73">
        <v>13164</v>
      </c>
      <c r="M128" s="73">
        <v>25416</v>
      </c>
      <c r="N128" s="68">
        <v>0.51794145420207738</v>
      </c>
      <c r="O128" s="75">
        <v>18659</v>
      </c>
      <c r="P128" s="73">
        <v>18333</v>
      </c>
      <c r="Q128" s="73">
        <v>36993</v>
      </c>
      <c r="R128" s="69">
        <v>0.4955802449111994</v>
      </c>
      <c r="S128" s="73">
        <v>51041</v>
      </c>
      <c r="T128" s="73">
        <v>51946</v>
      </c>
      <c r="U128" s="73">
        <v>102993</v>
      </c>
      <c r="V128" s="76">
        <v>0.50439375843553103</v>
      </c>
      <c r="W128" s="66">
        <v>0.50133522996898305</v>
      </c>
      <c r="X128" s="77">
        <v>0.50745203942392703</v>
      </c>
      <c r="Y128" s="66">
        <v>0.50438388372530296</v>
      </c>
      <c r="Z128" s="66">
        <v>0.50133014046730195</v>
      </c>
      <c r="AA128" s="77">
        <v>0.50743740807336102</v>
      </c>
      <c r="AC128" s="66" t="s">
        <v>28</v>
      </c>
    </row>
    <row r="129" spans="1:29" s="78" customFormat="1" x14ac:dyDescent="0.2">
      <c r="A129" s="66" t="s">
        <v>732</v>
      </c>
      <c r="B129" s="71" t="s">
        <v>52</v>
      </c>
      <c r="C129" s="66" t="s">
        <v>892</v>
      </c>
      <c r="D129" s="66" t="s">
        <v>308</v>
      </c>
      <c r="E129" s="66" t="s">
        <v>320</v>
      </c>
      <c r="F129" s="66" t="s">
        <v>870</v>
      </c>
      <c r="G129" s="72" t="s">
        <v>832</v>
      </c>
      <c r="H129" s="73" t="s">
        <v>832</v>
      </c>
      <c r="I129" s="74" t="s">
        <v>832</v>
      </c>
      <c r="J129" s="68" t="s">
        <v>832</v>
      </c>
      <c r="K129" s="75" t="s">
        <v>832</v>
      </c>
      <c r="L129" s="73" t="s">
        <v>832</v>
      </c>
      <c r="M129" s="73" t="s">
        <v>832</v>
      </c>
      <c r="N129" s="68" t="s">
        <v>832</v>
      </c>
      <c r="O129" s="75" t="s">
        <v>832</v>
      </c>
      <c r="P129" s="73" t="s">
        <v>832</v>
      </c>
      <c r="Q129" s="73" t="s">
        <v>832</v>
      </c>
      <c r="R129" s="69" t="s">
        <v>832</v>
      </c>
      <c r="S129" s="73" t="s">
        <v>832</v>
      </c>
      <c r="T129" s="73" t="s">
        <v>832</v>
      </c>
      <c r="U129" s="73" t="s">
        <v>832</v>
      </c>
      <c r="V129" s="76" t="s">
        <v>832</v>
      </c>
      <c r="W129" s="66" t="s">
        <v>832</v>
      </c>
      <c r="X129" s="77" t="s">
        <v>832</v>
      </c>
      <c r="Y129" s="66" t="s">
        <v>832</v>
      </c>
      <c r="Z129" s="66" t="s">
        <v>832</v>
      </c>
      <c r="AA129" s="77" t="s">
        <v>832</v>
      </c>
      <c r="AC129" s="66" t="s">
        <v>28</v>
      </c>
    </row>
    <row r="130" spans="1:29" s="78" customFormat="1" x14ac:dyDescent="0.2">
      <c r="A130" s="66" t="s">
        <v>732</v>
      </c>
      <c r="B130" s="71" t="s">
        <v>52</v>
      </c>
      <c r="C130" s="66" t="s">
        <v>892</v>
      </c>
      <c r="D130" s="66" t="s">
        <v>308</v>
      </c>
      <c r="E130" s="66" t="s">
        <v>320</v>
      </c>
      <c r="F130" s="66" t="s">
        <v>871</v>
      </c>
      <c r="G130" s="72">
        <v>43</v>
      </c>
      <c r="H130" s="73">
        <v>0</v>
      </c>
      <c r="I130" s="74">
        <v>43</v>
      </c>
      <c r="J130" s="68">
        <v>0</v>
      </c>
      <c r="K130" s="75">
        <v>23231</v>
      </c>
      <c r="L130" s="73">
        <v>0</v>
      </c>
      <c r="M130" s="73">
        <v>23232</v>
      </c>
      <c r="N130" s="68">
        <v>0</v>
      </c>
      <c r="O130" s="75">
        <v>31058</v>
      </c>
      <c r="P130" s="73">
        <v>0</v>
      </c>
      <c r="Q130" s="73">
        <v>31058</v>
      </c>
      <c r="R130" s="69">
        <v>0</v>
      </c>
      <c r="S130" s="73">
        <v>54332</v>
      </c>
      <c r="T130" s="73">
        <v>0</v>
      </c>
      <c r="U130" s="73">
        <v>54333</v>
      </c>
      <c r="V130" s="76">
        <v>0</v>
      </c>
      <c r="W130" s="66">
        <v>0</v>
      </c>
      <c r="X130" s="79">
        <v>6.7892848200517398E-5</v>
      </c>
      <c r="Y130" s="66">
        <v>0</v>
      </c>
      <c r="Z130" s="66">
        <v>0</v>
      </c>
      <c r="AA130" s="79">
        <v>2.48979401892632E-5</v>
      </c>
      <c r="AC130" s="66" t="s">
        <v>28</v>
      </c>
    </row>
    <row r="131" spans="1:29" s="78" customFormat="1" x14ac:dyDescent="0.2">
      <c r="A131" s="66" t="s">
        <v>732</v>
      </c>
      <c r="B131" s="71" t="s">
        <v>52</v>
      </c>
      <c r="C131" s="66" t="s">
        <v>892</v>
      </c>
      <c r="D131" s="66" t="s">
        <v>308</v>
      </c>
      <c r="E131" s="66" t="s">
        <v>320</v>
      </c>
      <c r="F131" s="66" t="s">
        <v>872</v>
      </c>
      <c r="G131" s="72">
        <v>30987</v>
      </c>
      <c r="H131" s="73">
        <v>0</v>
      </c>
      <c r="I131" s="74">
        <v>30990</v>
      </c>
      <c r="J131" s="68">
        <v>0</v>
      </c>
      <c r="K131" s="75">
        <v>20689</v>
      </c>
      <c r="L131" s="73">
        <v>1</v>
      </c>
      <c r="M131" s="73">
        <v>20691</v>
      </c>
      <c r="N131" s="68">
        <v>4.8330191870861728E-5</v>
      </c>
      <c r="O131" s="75">
        <v>18605</v>
      </c>
      <c r="P131" s="73">
        <v>0</v>
      </c>
      <c r="Q131" s="73">
        <v>18605</v>
      </c>
      <c r="R131" s="69">
        <v>0</v>
      </c>
      <c r="S131" s="73">
        <v>70281</v>
      </c>
      <c r="T131" s="73">
        <v>1</v>
      </c>
      <c r="U131" s="73">
        <v>70286</v>
      </c>
      <c r="V131" s="80">
        <v>1.4228394183432501E-5</v>
      </c>
      <c r="W131" s="81">
        <v>3.6023168697748001E-7</v>
      </c>
      <c r="X131" s="79">
        <v>7.9272960140173797E-5</v>
      </c>
      <c r="Y131" s="81">
        <v>1.1909238600857101E-16</v>
      </c>
      <c r="Z131" s="66">
        <v>0</v>
      </c>
      <c r="AA131" s="79">
        <v>4.7158428474527897E-5</v>
      </c>
      <c r="AC131" s="66" t="s">
        <v>28</v>
      </c>
    </row>
    <row r="132" spans="1:29" s="78" customFormat="1" x14ac:dyDescent="0.2">
      <c r="A132" s="66" t="s">
        <v>732</v>
      </c>
      <c r="B132" s="71" t="s">
        <v>52</v>
      </c>
      <c r="C132" s="66" t="s">
        <v>892</v>
      </c>
      <c r="D132" s="66" t="s">
        <v>308</v>
      </c>
      <c r="E132" s="66" t="s">
        <v>320</v>
      </c>
      <c r="F132" s="66" t="s">
        <v>873</v>
      </c>
      <c r="G132" s="72">
        <v>35951</v>
      </c>
      <c r="H132" s="73">
        <v>0</v>
      </c>
      <c r="I132" s="74">
        <v>35953</v>
      </c>
      <c r="J132" s="68">
        <v>0</v>
      </c>
      <c r="K132" s="75">
        <v>22052</v>
      </c>
      <c r="L132" s="73">
        <v>0</v>
      </c>
      <c r="M132" s="73">
        <v>22054</v>
      </c>
      <c r="N132" s="68">
        <v>0</v>
      </c>
      <c r="O132" s="75">
        <v>30431</v>
      </c>
      <c r="P132" s="73">
        <v>0</v>
      </c>
      <c r="Q132" s="73">
        <v>30433</v>
      </c>
      <c r="R132" s="69">
        <v>0</v>
      </c>
      <c r="S132" s="73">
        <v>88434</v>
      </c>
      <c r="T132" s="73">
        <v>0</v>
      </c>
      <c r="U132" s="73">
        <v>88440</v>
      </c>
      <c r="V132" s="76">
        <v>0</v>
      </c>
      <c r="W132" s="66">
        <v>0</v>
      </c>
      <c r="X132" s="79">
        <v>4.1712491998571803E-5</v>
      </c>
      <c r="Y132" s="66">
        <v>0</v>
      </c>
      <c r="Z132" s="66">
        <v>0</v>
      </c>
      <c r="AA132" s="79">
        <v>1.52968471453306E-5</v>
      </c>
      <c r="AC132" s="66" t="s">
        <v>28</v>
      </c>
    </row>
    <row r="133" spans="1:29" s="78" customFormat="1" x14ac:dyDescent="0.2">
      <c r="A133" s="66" t="s">
        <v>732</v>
      </c>
      <c r="B133" s="71" t="s">
        <v>52</v>
      </c>
      <c r="C133" s="66" t="s">
        <v>892</v>
      </c>
      <c r="D133" s="66" t="s">
        <v>308</v>
      </c>
      <c r="E133" s="66" t="s">
        <v>320</v>
      </c>
      <c r="F133" s="66" t="s">
        <v>874</v>
      </c>
      <c r="G133" s="72" t="s">
        <v>832</v>
      </c>
      <c r="H133" s="73" t="s">
        <v>832</v>
      </c>
      <c r="I133" s="74" t="s">
        <v>832</v>
      </c>
      <c r="J133" s="68" t="s">
        <v>832</v>
      </c>
      <c r="K133" s="75">
        <v>44656</v>
      </c>
      <c r="L133" s="73">
        <v>0</v>
      </c>
      <c r="M133" s="73">
        <v>44658</v>
      </c>
      <c r="N133" s="68">
        <v>0</v>
      </c>
      <c r="O133" s="75">
        <v>3642</v>
      </c>
      <c r="P133" s="73">
        <v>0</v>
      </c>
      <c r="Q133" s="73">
        <v>3642</v>
      </c>
      <c r="R133" s="69">
        <v>0</v>
      </c>
      <c r="S133" s="73">
        <v>48298</v>
      </c>
      <c r="T133" s="73">
        <v>0</v>
      </c>
      <c r="U133" s="73">
        <v>48300</v>
      </c>
      <c r="V133" s="76">
        <v>0</v>
      </c>
      <c r="W133" s="66">
        <v>0</v>
      </c>
      <c r="X133" s="79">
        <v>7.6374561763321297E-5</v>
      </c>
      <c r="Y133" s="66">
        <v>0</v>
      </c>
      <c r="Z133" s="66">
        <v>0</v>
      </c>
      <c r="AA133" s="79">
        <v>2.8008463754820699E-5</v>
      </c>
      <c r="AC133" s="66" t="s">
        <v>28</v>
      </c>
    </row>
    <row r="134" spans="1:29" s="78" customFormat="1" x14ac:dyDescent="0.2">
      <c r="A134" s="66" t="s">
        <v>732</v>
      </c>
      <c r="B134" s="71" t="s">
        <v>52</v>
      </c>
      <c r="C134" s="66" t="s">
        <v>892</v>
      </c>
      <c r="D134" s="66" t="s">
        <v>308</v>
      </c>
      <c r="E134" s="66" t="s">
        <v>320</v>
      </c>
      <c r="F134" s="66" t="s">
        <v>875</v>
      </c>
      <c r="G134" s="72">
        <v>22670</v>
      </c>
      <c r="H134" s="73">
        <v>0</v>
      </c>
      <c r="I134" s="74">
        <v>22671</v>
      </c>
      <c r="J134" s="68">
        <v>0</v>
      </c>
      <c r="K134" s="75">
        <v>23613</v>
      </c>
      <c r="L134" s="73">
        <v>0</v>
      </c>
      <c r="M134" s="73">
        <v>23617</v>
      </c>
      <c r="N134" s="68">
        <v>0</v>
      </c>
      <c r="O134" s="75">
        <v>25314</v>
      </c>
      <c r="P134" s="73">
        <v>1</v>
      </c>
      <c r="Q134" s="73">
        <v>25316</v>
      </c>
      <c r="R134" s="69">
        <v>3.950071101279823E-5</v>
      </c>
      <c r="S134" s="73">
        <v>71597</v>
      </c>
      <c r="T134" s="73">
        <v>1</v>
      </c>
      <c r="U134" s="73">
        <v>71604</v>
      </c>
      <c r="V134" s="80">
        <v>1.39668705829772E-5</v>
      </c>
      <c r="W134" s="81">
        <v>3.5361048504104098E-7</v>
      </c>
      <c r="X134" s="79">
        <v>7.7815937807711898E-5</v>
      </c>
      <c r="Y134" s="81">
        <v>1.15542997105515E-16</v>
      </c>
      <c r="Z134" s="66">
        <v>0</v>
      </c>
      <c r="AA134" s="79">
        <v>4.6095692258721197E-5</v>
      </c>
      <c r="AC134" s="66" t="s">
        <v>28</v>
      </c>
    </row>
    <row r="135" spans="1:29" s="78" customFormat="1" x14ac:dyDescent="0.2">
      <c r="A135" s="66" t="s">
        <v>732</v>
      </c>
      <c r="B135" s="71" t="s">
        <v>52</v>
      </c>
      <c r="C135" s="66" t="s">
        <v>892</v>
      </c>
      <c r="D135" s="66" t="s">
        <v>308</v>
      </c>
      <c r="E135" s="66" t="s">
        <v>320</v>
      </c>
      <c r="F135" s="66" t="s">
        <v>876</v>
      </c>
      <c r="G135" s="72">
        <v>23578</v>
      </c>
      <c r="H135" s="73">
        <v>1</v>
      </c>
      <c r="I135" s="74">
        <v>23582</v>
      </c>
      <c r="J135" s="68">
        <v>4.240522432363667E-5</v>
      </c>
      <c r="K135" s="75">
        <v>18709</v>
      </c>
      <c r="L135" s="73">
        <v>2</v>
      </c>
      <c r="M135" s="73">
        <v>18713</v>
      </c>
      <c r="N135" s="68">
        <v>1.0687757174157004E-4</v>
      </c>
      <c r="O135" s="75">
        <v>27032</v>
      </c>
      <c r="P135" s="73">
        <v>0</v>
      </c>
      <c r="Q135" s="73">
        <v>27033</v>
      </c>
      <c r="R135" s="69">
        <v>0</v>
      </c>
      <c r="S135" s="73">
        <v>69319</v>
      </c>
      <c r="T135" s="73">
        <v>3</v>
      </c>
      <c r="U135" s="73">
        <v>69328</v>
      </c>
      <c r="V135" s="80">
        <v>4.3276304780589103E-5</v>
      </c>
      <c r="W135" s="81">
        <v>8.9247033685096502E-6</v>
      </c>
      <c r="X135" s="77">
        <v>1.26466466314782E-4</v>
      </c>
      <c r="Y135" s="81">
        <v>2.5164231060790999E-5</v>
      </c>
      <c r="Z135" s="66">
        <v>0</v>
      </c>
      <c r="AA135" s="79">
        <v>9.4928381269893502E-5</v>
      </c>
      <c r="AC135" s="66" t="s">
        <v>28</v>
      </c>
    </row>
    <row r="136" spans="1:29" s="78" customFormat="1" x14ac:dyDescent="0.2">
      <c r="A136" s="66" t="s">
        <v>732</v>
      </c>
      <c r="B136" s="71" t="s">
        <v>52</v>
      </c>
      <c r="C136" s="66" t="s">
        <v>892</v>
      </c>
      <c r="D136" s="66" t="s">
        <v>308</v>
      </c>
      <c r="E136" s="66" t="s">
        <v>320</v>
      </c>
      <c r="F136" s="66" t="s">
        <v>877</v>
      </c>
      <c r="G136" s="72">
        <v>2041</v>
      </c>
      <c r="H136" s="73">
        <v>0</v>
      </c>
      <c r="I136" s="74">
        <v>2041</v>
      </c>
      <c r="J136" s="68">
        <v>0</v>
      </c>
      <c r="K136" s="75">
        <v>22122</v>
      </c>
      <c r="L136" s="73">
        <v>0</v>
      </c>
      <c r="M136" s="73">
        <v>22125</v>
      </c>
      <c r="N136" s="68">
        <v>0</v>
      </c>
      <c r="O136" s="75">
        <v>22262</v>
      </c>
      <c r="P136" s="73">
        <v>0</v>
      </c>
      <c r="Q136" s="73">
        <v>22263</v>
      </c>
      <c r="R136" s="69">
        <v>0</v>
      </c>
      <c r="S136" s="73">
        <v>46425</v>
      </c>
      <c r="T136" s="73">
        <v>0</v>
      </c>
      <c r="U136" s="73">
        <v>46429</v>
      </c>
      <c r="V136" s="76">
        <v>0</v>
      </c>
      <c r="W136" s="66">
        <v>0</v>
      </c>
      <c r="X136" s="79">
        <v>7.9455743690746901E-5</v>
      </c>
      <c r="Y136" s="66">
        <v>0</v>
      </c>
      <c r="Z136" s="66">
        <v>0</v>
      </c>
      <c r="AA136" s="79">
        <v>2.91384387318029E-5</v>
      </c>
      <c r="AC136" s="66" t="s">
        <v>28</v>
      </c>
    </row>
    <row r="137" spans="1:29" s="78" customFormat="1" x14ac:dyDescent="0.2">
      <c r="A137" s="66" t="s">
        <v>732</v>
      </c>
      <c r="B137" s="71" t="s">
        <v>52</v>
      </c>
      <c r="C137" s="66" t="s">
        <v>892</v>
      </c>
      <c r="D137" s="66" t="s">
        <v>308</v>
      </c>
      <c r="E137" s="66" t="s">
        <v>320</v>
      </c>
      <c r="F137" s="66" t="s">
        <v>878</v>
      </c>
      <c r="G137" s="72">
        <v>15931</v>
      </c>
      <c r="H137" s="73">
        <v>1</v>
      </c>
      <c r="I137" s="74">
        <v>15932</v>
      </c>
      <c r="J137" s="68">
        <v>6.2766758724579463E-5</v>
      </c>
      <c r="K137" s="75">
        <v>23118</v>
      </c>
      <c r="L137" s="73">
        <v>0</v>
      </c>
      <c r="M137" s="73">
        <v>23119</v>
      </c>
      <c r="N137" s="68">
        <v>0</v>
      </c>
      <c r="O137" s="75">
        <v>19722</v>
      </c>
      <c r="P137" s="73">
        <v>0</v>
      </c>
      <c r="Q137" s="73">
        <v>19724</v>
      </c>
      <c r="R137" s="69">
        <v>0</v>
      </c>
      <c r="S137" s="73">
        <v>58771</v>
      </c>
      <c r="T137" s="73">
        <v>1</v>
      </c>
      <c r="U137" s="73">
        <v>58775</v>
      </c>
      <c r="V137" s="80">
        <v>1.7014905056829801E-5</v>
      </c>
      <c r="W137" s="81">
        <v>4.3078000631400598E-7</v>
      </c>
      <c r="X137" s="79">
        <v>9.4797296291189196E-5</v>
      </c>
      <c r="Y137" s="81">
        <v>8.7130520130533001E-7</v>
      </c>
      <c r="Z137" s="66">
        <v>0</v>
      </c>
      <c r="AA137" s="79">
        <v>5.8772135330042297E-5</v>
      </c>
      <c r="AC137" s="66" t="s">
        <v>28</v>
      </c>
    </row>
    <row r="138" spans="1:29" s="78" customFormat="1" x14ac:dyDescent="0.2">
      <c r="A138" s="66" t="s">
        <v>732</v>
      </c>
      <c r="B138" s="71" t="s">
        <v>52</v>
      </c>
      <c r="C138" s="66" t="s">
        <v>892</v>
      </c>
      <c r="D138" s="66" t="s">
        <v>308</v>
      </c>
      <c r="E138" s="66" t="s">
        <v>320</v>
      </c>
      <c r="F138" s="66" t="s">
        <v>879</v>
      </c>
      <c r="G138" s="72">
        <v>9068</v>
      </c>
      <c r="H138" s="73">
        <v>1</v>
      </c>
      <c r="I138" s="74">
        <v>9070</v>
      </c>
      <c r="J138" s="68">
        <v>1.1025358324145535E-4</v>
      </c>
      <c r="K138" s="75">
        <v>34643</v>
      </c>
      <c r="L138" s="73">
        <v>1</v>
      </c>
      <c r="M138" s="73">
        <v>34644</v>
      </c>
      <c r="N138" s="68">
        <v>2.8865027133125505E-5</v>
      </c>
      <c r="O138" s="75">
        <v>11672</v>
      </c>
      <c r="P138" s="73">
        <v>0</v>
      </c>
      <c r="Q138" s="73">
        <v>11672</v>
      </c>
      <c r="R138" s="69">
        <v>0</v>
      </c>
      <c r="S138" s="73">
        <v>55383</v>
      </c>
      <c r="T138" s="73">
        <v>2</v>
      </c>
      <c r="U138" s="73">
        <v>55386</v>
      </c>
      <c r="V138" s="80">
        <v>3.6110860341247603E-5</v>
      </c>
      <c r="W138" s="81">
        <v>4.3732226333486203E-6</v>
      </c>
      <c r="X138" s="77">
        <v>1.3043869114331001E-4</v>
      </c>
      <c r="Y138" s="81">
        <v>1.8247772896274E-5</v>
      </c>
      <c r="Z138" s="66">
        <v>0</v>
      </c>
      <c r="AA138" s="79">
        <v>9.4179055901287296E-5</v>
      </c>
      <c r="AC138" s="66" t="s">
        <v>28</v>
      </c>
    </row>
    <row r="139" spans="1:29" s="78" customFormat="1" x14ac:dyDescent="0.2">
      <c r="A139" s="66" t="s">
        <v>732</v>
      </c>
      <c r="B139" s="71" t="s">
        <v>52</v>
      </c>
      <c r="C139" s="66" t="s">
        <v>892</v>
      </c>
      <c r="D139" s="66" t="s">
        <v>308</v>
      </c>
      <c r="E139" s="66" t="s">
        <v>320</v>
      </c>
      <c r="F139" s="66" t="s">
        <v>880</v>
      </c>
      <c r="G139" s="72" t="s">
        <v>832</v>
      </c>
      <c r="H139" s="73" t="s">
        <v>832</v>
      </c>
      <c r="I139" s="74" t="s">
        <v>832</v>
      </c>
      <c r="J139" s="68" t="s">
        <v>832</v>
      </c>
      <c r="K139" s="75" t="s">
        <v>832</v>
      </c>
      <c r="L139" s="73" t="s">
        <v>832</v>
      </c>
      <c r="M139" s="73" t="s">
        <v>832</v>
      </c>
      <c r="N139" s="68" t="s">
        <v>832</v>
      </c>
      <c r="O139" s="75" t="s">
        <v>832</v>
      </c>
      <c r="P139" s="73" t="s">
        <v>832</v>
      </c>
      <c r="Q139" s="73" t="s">
        <v>832</v>
      </c>
      <c r="R139" s="69" t="s">
        <v>832</v>
      </c>
      <c r="S139" s="73" t="s">
        <v>832</v>
      </c>
      <c r="T139" s="73" t="s">
        <v>832</v>
      </c>
      <c r="U139" s="73" t="s">
        <v>832</v>
      </c>
      <c r="V139" s="76" t="s">
        <v>832</v>
      </c>
      <c r="W139" s="66" t="s">
        <v>832</v>
      </c>
      <c r="X139" s="77" t="s">
        <v>832</v>
      </c>
      <c r="Y139" s="66" t="s">
        <v>832</v>
      </c>
      <c r="Z139" s="66" t="s">
        <v>832</v>
      </c>
      <c r="AA139" s="77" t="s">
        <v>832</v>
      </c>
      <c r="AC139" s="66" t="s">
        <v>28</v>
      </c>
    </row>
    <row r="140" spans="1:29" s="82" customFormat="1" x14ac:dyDescent="0.2">
      <c r="A140" s="66" t="s">
        <v>732</v>
      </c>
      <c r="B140" s="71" t="s">
        <v>52</v>
      </c>
      <c r="C140" s="66" t="s">
        <v>892</v>
      </c>
      <c r="D140" s="66" t="s">
        <v>308</v>
      </c>
      <c r="E140" s="66" t="s">
        <v>320</v>
      </c>
      <c r="F140" s="66" t="s">
        <v>881</v>
      </c>
      <c r="G140" s="72">
        <v>34412</v>
      </c>
      <c r="H140" s="73">
        <v>0</v>
      </c>
      <c r="I140" s="74">
        <v>34413</v>
      </c>
      <c r="J140" s="68">
        <v>0</v>
      </c>
      <c r="K140" s="75">
        <v>0</v>
      </c>
      <c r="L140" s="73">
        <v>0</v>
      </c>
      <c r="M140" s="73">
        <v>0</v>
      </c>
      <c r="N140" s="68" t="s">
        <v>832</v>
      </c>
      <c r="O140" s="75">
        <v>43416</v>
      </c>
      <c r="P140" s="73">
        <v>0</v>
      </c>
      <c r="Q140" s="73">
        <v>43418</v>
      </c>
      <c r="R140" s="69">
        <v>0</v>
      </c>
      <c r="S140" s="73">
        <v>77828</v>
      </c>
      <c r="T140" s="73">
        <v>0</v>
      </c>
      <c r="U140" s="73">
        <v>77831</v>
      </c>
      <c r="V140" s="76">
        <v>0</v>
      </c>
      <c r="W140" s="66">
        <v>0</v>
      </c>
      <c r="X140" s="79">
        <v>4.73967213988213E-5</v>
      </c>
      <c r="Y140" s="66" t="s">
        <v>832</v>
      </c>
      <c r="Z140" s="66" t="s">
        <v>832</v>
      </c>
      <c r="AA140" s="77" t="s">
        <v>832</v>
      </c>
      <c r="AC140" s="66" t="s">
        <v>28</v>
      </c>
    </row>
    <row r="141" spans="1:29" s="82" customFormat="1" x14ac:dyDescent="0.2">
      <c r="A141" s="66" t="s">
        <v>732</v>
      </c>
      <c r="B141" s="71" t="s">
        <v>52</v>
      </c>
      <c r="C141" s="66" t="s">
        <v>892</v>
      </c>
      <c r="D141" s="66" t="s">
        <v>308</v>
      </c>
      <c r="E141" s="66" t="s">
        <v>320</v>
      </c>
      <c r="F141" s="66" t="s">
        <v>882</v>
      </c>
      <c r="G141" s="72">
        <v>28194</v>
      </c>
      <c r="H141" s="73">
        <v>1</v>
      </c>
      <c r="I141" s="74">
        <v>28197</v>
      </c>
      <c r="J141" s="68">
        <v>3.546476575522219E-5</v>
      </c>
      <c r="K141" s="75">
        <v>25703</v>
      </c>
      <c r="L141" s="73">
        <v>1</v>
      </c>
      <c r="M141" s="73">
        <v>25704</v>
      </c>
      <c r="N141" s="68">
        <v>3.8904450669156553E-5</v>
      </c>
      <c r="O141" s="75">
        <v>23233</v>
      </c>
      <c r="P141" s="73">
        <v>1</v>
      </c>
      <c r="Q141" s="73">
        <v>23236</v>
      </c>
      <c r="R141" s="69">
        <v>4.3036667240488894E-5</v>
      </c>
      <c r="S141" s="73">
        <v>77130</v>
      </c>
      <c r="T141" s="73">
        <v>3</v>
      </c>
      <c r="U141" s="73">
        <v>77137</v>
      </c>
      <c r="V141" s="80">
        <v>3.8893858659717597E-5</v>
      </c>
      <c r="W141" s="81">
        <v>8.0209205229003107E-6</v>
      </c>
      <c r="X141" s="77">
        <v>1.13660110567356E-4</v>
      </c>
      <c r="Y141" s="66" t="s">
        <v>832</v>
      </c>
      <c r="Z141" s="66" t="s">
        <v>832</v>
      </c>
      <c r="AA141" s="77" t="s">
        <v>832</v>
      </c>
      <c r="AC141" s="66" t="s">
        <v>28</v>
      </c>
    </row>
    <row r="142" spans="1:29" s="82" customFormat="1" x14ac:dyDescent="0.2">
      <c r="A142" s="83" t="s">
        <v>732</v>
      </c>
      <c r="B142" s="84" t="s">
        <v>52</v>
      </c>
      <c r="C142" s="83" t="s">
        <v>892</v>
      </c>
      <c r="D142" s="83" t="s">
        <v>308</v>
      </c>
      <c r="E142" s="83" t="s">
        <v>320</v>
      </c>
      <c r="F142" s="83" t="s">
        <v>883</v>
      </c>
      <c r="G142" s="85">
        <v>18827</v>
      </c>
      <c r="H142" s="86">
        <v>0</v>
      </c>
      <c r="I142" s="87">
        <v>18829</v>
      </c>
      <c r="J142" s="88">
        <v>0</v>
      </c>
      <c r="K142" s="89">
        <v>35559</v>
      </c>
      <c r="L142" s="86">
        <v>1</v>
      </c>
      <c r="M142" s="86">
        <v>35562</v>
      </c>
      <c r="N142" s="88">
        <v>2.8119903267532761E-5</v>
      </c>
      <c r="O142" s="89">
        <v>41599</v>
      </c>
      <c r="P142" s="86">
        <v>0</v>
      </c>
      <c r="Q142" s="86">
        <v>41601</v>
      </c>
      <c r="R142" s="90">
        <v>0</v>
      </c>
      <c r="S142" s="86">
        <v>95985</v>
      </c>
      <c r="T142" s="86">
        <v>1</v>
      </c>
      <c r="U142" s="86">
        <v>95992</v>
      </c>
      <c r="V142" s="94">
        <v>1.04181859854562E-5</v>
      </c>
      <c r="W142" s="95">
        <v>2.6376559753824899E-7</v>
      </c>
      <c r="X142" s="92">
        <v>5.8045034786225703E-5</v>
      </c>
      <c r="Y142" s="83" t="s">
        <v>832</v>
      </c>
      <c r="Z142" s="83" t="s">
        <v>832</v>
      </c>
      <c r="AA142" s="93" t="s">
        <v>832</v>
      </c>
      <c r="AC142" s="83" t="s">
        <v>28</v>
      </c>
    </row>
    <row r="143" spans="1:29" s="78" customFormat="1" x14ac:dyDescent="0.2">
      <c r="A143" s="66" t="s">
        <v>733</v>
      </c>
      <c r="B143" s="71" t="s">
        <v>31</v>
      </c>
      <c r="C143" s="66" t="s">
        <v>893</v>
      </c>
      <c r="D143" s="66" t="s">
        <v>890</v>
      </c>
      <c r="E143" s="66" t="s">
        <v>320</v>
      </c>
      <c r="F143" s="66" t="s">
        <v>867</v>
      </c>
      <c r="G143" s="72">
        <v>14381</v>
      </c>
      <c r="H143" s="73">
        <v>13708</v>
      </c>
      <c r="I143" s="74">
        <v>28092</v>
      </c>
      <c r="J143" s="68">
        <v>0.48796810479851915</v>
      </c>
      <c r="K143" s="75">
        <v>134</v>
      </c>
      <c r="L143" s="73">
        <v>160</v>
      </c>
      <c r="M143" s="73">
        <v>294</v>
      </c>
      <c r="N143" s="68">
        <v>0.54421768707482998</v>
      </c>
      <c r="O143" s="75">
        <v>417</v>
      </c>
      <c r="P143" s="73">
        <v>427</v>
      </c>
      <c r="Q143" s="73">
        <v>844</v>
      </c>
      <c r="R143" s="69">
        <v>0.50592417061611372</v>
      </c>
      <c r="S143" s="73">
        <v>14932</v>
      </c>
      <c r="T143" s="73">
        <v>14295</v>
      </c>
      <c r="U143" s="73">
        <v>29230</v>
      </c>
      <c r="V143" s="76">
        <v>0.489102542169911</v>
      </c>
      <c r="W143" s="66">
        <v>0.483355857406634</v>
      </c>
      <c r="X143" s="77">
        <v>0.49485139368211101</v>
      </c>
      <c r="Y143" s="66">
        <v>0.48909032668613101</v>
      </c>
      <c r="Z143" s="66">
        <v>0.48336043544274299</v>
      </c>
      <c r="AA143" s="77">
        <v>0.49482212646759199</v>
      </c>
      <c r="AC143" s="66" t="s">
        <v>242</v>
      </c>
    </row>
    <row r="144" spans="1:29" s="78" customFormat="1" x14ac:dyDescent="0.2">
      <c r="A144" s="66" t="s">
        <v>733</v>
      </c>
      <c r="B144" s="71" t="s">
        <v>31</v>
      </c>
      <c r="C144" s="66" t="s">
        <v>893</v>
      </c>
      <c r="D144" s="66" t="s">
        <v>890</v>
      </c>
      <c r="E144" s="66" t="s">
        <v>320</v>
      </c>
      <c r="F144" s="66" t="s">
        <v>868</v>
      </c>
      <c r="G144" s="72">
        <v>14182</v>
      </c>
      <c r="H144" s="73">
        <v>17567</v>
      </c>
      <c r="I144" s="74">
        <v>31750</v>
      </c>
      <c r="J144" s="68">
        <v>0.55329133858267721</v>
      </c>
      <c r="K144" s="75">
        <v>20536</v>
      </c>
      <c r="L144" s="73">
        <v>20176</v>
      </c>
      <c r="M144" s="73">
        <v>40713</v>
      </c>
      <c r="N144" s="68">
        <v>0.49556652666224549</v>
      </c>
      <c r="O144" s="75">
        <v>14378</v>
      </c>
      <c r="P144" s="73">
        <v>18181</v>
      </c>
      <c r="Q144" s="73">
        <v>32562</v>
      </c>
      <c r="R144" s="69">
        <v>0.55835022418770341</v>
      </c>
      <c r="S144" s="73">
        <v>49096</v>
      </c>
      <c r="T144" s="73">
        <v>55924</v>
      </c>
      <c r="U144" s="73">
        <v>105025</v>
      </c>
      <c r="V144" s="76">
        <v>0.53250809369643903</v>
      </c>
      <c r="W144" s="66">
        <v>0.52948486581269005</v>
      </c>
      <c r="X144" s="77">
        <v>0.53552952603763504</v>
      </c>
      <c r="Y144" s="66">
        <v>0.53249691825172496</v>
      </c>
      <c r="Z144" s="66">
        <v>0.52947846884156102</v>
      </c>
      <c r="AA144" s="77">
        <v>0.53551378093926205</v>
      </c>
      <c r="AC144" s="66" t="s">
        <v>242</v>
      </c>
    </row>
    <row r="145" spans="1:29" s="78" customFormat="1" x14ac:dyDescent="0.2">
      <c r="A145" s="66" t="s">
        <v>733</v>
      </c>
      <c r="B145" s="71" t="s">
        <v>31</v>
      </c>
      <c r="C145" s="66" t="s">
        <v>893</v>
      </c>
      <c r="D145" s="66" t="s">
        <v>890</v>
      </c>
      <c r="E145" s="66" t="s">
        <v>320</v>
      </c>
      <c r="F145" s="66" t="s">
        <v>869</v>
      </c>
      <c r="G145" s="72" t="s">
        <v>832</v>
      </c>
      <c r="H145" s="73" t="s">
        <v>832</v>
      </c>
      <c r="I145" s="74" t="s">
        <v>832</v>
      </c>
      <c r="J145" s="68" t="s">
        <v>832</v>
      </c>
      <c r="K145" s="75" t="s">
        <v>832</v>
      </c>
      <c r="L145" s="73" t="s">
        <v>832</v>
      </c>
      <c r="M145" s="73" t="s">
        <v>832</v>
      </c>
      <c r="N145" s="68" t="s">
        <v>832</v>
      </c>
      <c r="O145" s="75" t="s">
        <v>832</v>
      </c>
      <c r="P145" s="73" t="s">
        <v>832</v>
      </c>
      <c r="Q145" s="73" t="s">
        <v>832</v>
      </c>
      <c r="R145" s="69" t="s">
        <v>832</v>
      </c>
      <c r="S145" s="73" t="s">
        <v>832</v>
      </c>
      <c r="T145" s="73" t="s">
        <v>832</v>
      </c>
      <c r="U145" s="73" t="s">
        <v>832</v>
      </c>
      <c r="V145" s="76" t="s">
        <v>832</v>
      </c>
      <c r="W145" s="66" t="s">
        <v>832</v>
      </c>
      <c r="X145" s="77" t="s">
        <v>832</v>
      </c>
      <c r="Y145" s="66" t="s">
        <v>832</v>
      </c>
      <c r="Z145" s="66" t="s">
        <v>832</v>
      </c>
      <c r="AA145" s="77" t="s">
        <v>832</v>
      </c>
      <c r="AC145" s="66" t="s">
        <v>242</v>
      </c>
    </row>
    <row r="146" spans="1:29" s="78" customFormat="1" x14ac:dyDescent="0.2">
      <c r="A146" s="66" t="s">
        <v>733</v>
      </c>
      <c r="B146" s="71" t="s">
        <v>31</v>
      </c>
      <c r="C146" s="66" t="s">
        <v>893</v>
      </c>
      <c r="D146" s="66" t="s">
        <v>890</v>
      </c>
      <c r="E146" s="66" t="s">
        <v>320</v>
      </c>
      <c r="F146" s="66" t="s">
        <v>870</v>
      </c>
      <c r="G146" s="72">
        <v>24697</v>
      </c>
      <c r="H146" s="73">
        <v>0</v>
      </c>
      <c r="I146" s="74">
        <v>24701</v>
      </c>
      <c r="J146" s="68">
        <v>0</v>
      </c>
      <c r="K146" s="75">
        <v>37722</v>
      </c>
      <c r="L146" s="73">
        <v>1</v>
      </c>
      <c r="M146" s="73">
        <v>37726</v>
      </c>
      <c r="N146" s="68">
        <v>2.6506918305677783E-5</v>
      </c>
      <c r="O146" s="75">
        <v>31861</v>
      </c>
      <c r="P146" s="73">
        <v>0</v>
      </c>
      <c r="Q146" s="73">
        <v>31864</v>
      </c>
      <c r="R146" s="69">
        <v>0</v>
      </c>
      <c r="S146" s="73">
        <v>94280</v>
      </c>
      <c r="T146" s="73">
        <v>1</v>
      </c>
      <c r="U146" s="73">
        <v>94291</v>
      </c>
      <c r="V146" s="80">
        <v>1.06065909356074E-5</v>
      </c>
      <c r="W146" s="81">
        <v>2.6853559661992802E-7</v>
      </c>
      <c r="X146" s="79">
        <v>5.9094709533969102E-5</v>
      </c>
      <c r="Y146" s="81">
        <v>1.4395227299391699E-16</v>
      </c>
      <c r="Z146" s="66">
        <v>0</v>
      </c>
      <c r="AA146" s="79">
        <v>3.0483816150027799E-5</v>
      </c>
      <c r="AC146" s="66" t="s">
        <v>242</v>
      </c>
    </row>
    <row r="147" spans="1:29" s="78" customFormat="1" x14ac:dyDescent="0.2">
      <c r="A147" s="66" t="s">
        <v>733</v>
      </c>
      <c r="B147" s="71" t="s">
        <v>31</v>
      </c>
      <c r="C147" s="66" t="s">
        <v>893</v>
      </c>
      <c r="D147" s="66" t="s">
        <v>890</v>
      </c>
      <c r="E147" s="66" t="s">
        <v>320</v>
      </c>
      <c r="F147" s="66" t="s">
        <v>871</v>
      </c>
      <c r="G147" s="72">
        <v>41430</v>
      </c>
      <c r="H147" s="73">
        <v>1</v>
      </c>
      <c r="I147" s="74">
        <v>41435</v>
      </c>
      <c r="J147" s="68">
        <v>2.4134186074574636E-5</v>
      </c>
      <c r="K147" s="75">
        <v>32790</v>
      </c>
      <c r="L147" s="73">
        <v>0</v>
      </c>
      <c r="M147" s="73">
        <v>32792</v>
      </c>
      <c r="N147" s="68">
        <v>0</v>
      </c>
      <c r="O147" s="75">
        <v>47156</v>
      </c>
      <c r="P147" s="73">
        <v>0</v>
      </c>
      <c r="Q147" s="73">
        <v>47162</v>
      </c>
      <c r="R147" s="69">
        <v>0</v>
      </c>
      <c r="S147" s="73">
        <v>121376</v>
      </c>
      <c r="T147" s="73">
        <v>1</v>
      </c>
      <c r="U147" s="73">
        <v>121389</v>
      </c>
      <c r="V147" s="80">
        <v>8.2387931815747605E-6</v>
      </c>
      <c r="W147" s="81">
        <v>2.0858816203887301E-7</v>
      </c>
      <c r="X147" s="79">
        <v>4.5902753112918303E-5</v>
      </c>
      <c r="Y147" s="81">
        <v>1.0690819885921E-16</v>
      </c>
      <c r="Z147" s="66">
        <v>0</v>
      </c>
      <c r="AA147" s="79">
        <v>2.2481659498624599E-5</v>
      </c>
      <c r="AC147" s="66" t="s">
        <v>242</v>
      </c>
    </row>
    <row r="148" spans="1:29" s="78" customFormat="1" x14ac:dyDescent="0.2">
      <c r="A148" s="66" t="s">
        <v>733</v>
      </c>
      <c r="B148" s="71" t="s">
        <v>31</v>
      </c>
      <c r="C148" s="66" t="s">
        <v>893</v>
      </c>
      <c r="D148" s="66" t="s">
        <v>890</v>
      </c>
      <c r="E148" s="66" t="s">
        <v>320</v>
      </c>
      <c r="F148" s="66" t="s">
        <v>872</v>
      </c>
      <c r="G148" s="72">
        <v>50149</v>
      </c>
      <c r="H148" s="73">
        <v>1</v>
      </c>
      <c r="I148" s="74">
        <v>50155</v>
      </c>
      <c r="J148" s="68">
        <v>1.9938191606021334E-5</v>
      </c>
      <c r="K148" s="75">
        <v>38788</v>
      </c>
      <c r="L148" s="73">
        <v>0</v>
      </c>
      <c r="M148" s="73">
        <v>38795</v>
      </c>
      <c r="N148" s="68">
        <v>0</v>
      </c>
      <c r="O148" s="75">
        <v>38161</v>
      </c>
      <c r="P148" s="73">
        <v>0</v>
      </c>
      <c r="Q148" s="73">
        <v>38164</v>
      </c>
      <c r="R148" s="69">
        <v>0</v>
      </c>
      <c r="S148" s="73">
        <v>127098</v>
      </c>
      <c r="T148" s="73">
        <v>1</v>
      </c>
      <c r="U148" s="73">
        <v>127114</v>
      </c>
      <c r="V148" s="80">
        <v>7.8678825167782608E-6</v>
      </c>
      <c r="W148" s="81">
        <v>1.99197518962915E-7</v>
      </c>
      <c r="X148" s="79">
        <v>4.3836247242896097E-5</v>
      </c>
      <c r="Y148" s="81">
        <v>9.8763038076412402E-17</v>
      </c>
      <c r="Z148" s="66">
        <v>0</v>
      </c>
      <c r="AA148" s="79">
        <v>2.1282088106573998E-5</v>
      </c>
      <c r="AC148" s="66" t="s">
        <v>242</v>
      </c>
    </row>
    <row r="149" spans="1:29" s="78" customFormat="1" x14ac:dyDescent="0.2">
      <c r="A149" s="66" t="s">
        <v>733</v>
      </c>
      <c r="B149" s="71" t="s">
        <v>31</v>
      </c>
      <c r="C149" s="66" t="s">
        <v>893</v>
      </c>
      <c r="D149" s="66" t="s">
        <v>890</v>
      </c>
      <c r="E149" s="66" t="s">
        <v>320</v>
      </c>
      <c r="F149" s="66" t="s">
        <v>873</v>
      </c>
      <c r="G149" s="72">
        <v>40809</v>
      </c>
      <c r="H149" s="73">
        <v>1</v>
      </c>
      <c r="I149" s="74">
        <v>40813</v>
      </c>
      <c r="J149" s="68">
        <v>2.4501996912748388E-5</v>
      </c>
      <c r="K149" s="75">
        <v>37757</v>
      </c>
      <c r="L149" s="73">
        <v>2</v>
      </c>
      <c r="M149" s="73">
        <v>37762</v>
      </c>
      <c r="N149" s="68">
        <v>5.296329643557015E-5</v>
      </c>
      <c r="O149" s="75">
        <v>42634</v>
      </c>
      <c r="P149" s="73">
        <v>3</v>
      </c>
      <c r="Q149" s="73">
        <v>42642</v>
      </c>
      <c r="R149" s="69">
        <v>7.0353172928099055E-5</v>
      </c>
      <c r="S149" s="73">
        <v>121200</v>
      </c>
      <c r="T149" s="73">
        <v>6</v>
      </c>
      <c r="U149" s="73">
        <v>121217</v>
      </c>
      <c r="V149" s="80">
        <v>4.95024998762438E-5</v>
      </c>
      <c r="W149" s="81">
        <v>1.81667546983482E-5</v>
      </c>
      <c r="X149" s="77">
        <v>1.0774296412913999E-4</v>
      </c>
      <c r="Y149" s="81">
        <v>2.6951118474584899E-5</v>
      </c>
      <c r="Z149" s="66">
        <v>0</v>
      </c>
      <c r="AA149" s="79">
        <v>7.9045631413999102E-5</v>
      </c>
      <c r="AC149" s="66" t="s">
        <v>242</v>
      </c>
    </row>
    <row r="150" spans="1:29" s="78" customFormat="1" x14ac:dyDescent="0.2">
      <c r="A150" s="66" t="s">
        <v>733</v>
      </c>
      <c r="B150" s="71" t="s">
        <v>31</v>
      </c>
      <c r="C150" s="66" t="s">
        <v>893</v>
      </c>
      <c r="D150" s="66" t="s">
        <v>890</v>
      </c>
      <c r="E150" s="66" t="s">
        <v>320</v>
      </c>
      <c r="F150" s="66" t="s">
        <v>874</v>
      </c>
      <c r="G150" s="72">
        <v>22450</v>
      </c>
      <c r="H150" s="73">
        <v>1</v>
      </c>
      <c r="I150" s="74">
        <v>22451</v>
      </c>
      <c r="J150" s="68">
        <v>4.4541445815331164E-5</v>
      </c>
      <c r="K150" s="75">
        <v>25816</v>
      </c>
      <c r="L150" s="73">
        <v>0</v>
      </c>
      <c r="M150" s="73">
        <v>25817</v>
      </c>
      <c r="N150" s="68">
        <v>0</v>
      </c>
      <c r="O150" s="75">
        <v>26161</v>
      </c>
      <c r="P150" s="73">
        <v>0</v>
      </c>
      <c r="Q150" s="73">
        <v>26162</v>
      </c>
      <c r="R150" s="69">
        <v>0</v>
      </c>
      <c r="S150" s="73">
        <v>74427</v>
      </c>
      <c r="T150" s="73">
        <v>1</v>
      </c>
      <c r="U150" s="73">
        <v>74430</v>
      </c>
      <c r="V150" s="80">
        <v>1.3435803729779101E-5</v>
      </c>
      <c r="W150" s="81">
        <v>3.4016504108901302E-7</v>
      </c>
      <c r="X150" s="79">
        <v>7.4857208019375602E-5</v>
      </c>
      <c r="Y150" s="81">
        <v>1.0833537686687799E-16</v>
      </c>
      <c r="Z150" s="66">
        <v>0</v>
      </c>
      <c r="AA150" s="79">
        <v>4.07513089123017E-5</v>
      </c>
      <c r="AC150" s="66" t="s">
        <v>242</v>
      </c>
    </row>
    <row r="151" spans="1:29" s="78" customFormat="1" x14ac:dyDescent="0.2">
      <c r="A151" s="66" t="s">
        <v>733</v>
      </c>
      <c r="B151" s="71" t="s">
        <v>31</v>
      </c>
      <c r="C151" s="66" t="s">
        <v>893</v>
      </c>
      <c r="D151" s="66" t="s">
        <v>890</v>
      </c>
      <c r="E151" s="66" t="s">
        <v>320</v>
      </c>
      <c r="F151" s="66" t="s">
        <v>875</v>
      </c>
      <c r="G151" s="72">
        <v>40857</v>
      </c>
      <c r="H151" s="73">
        <v>0</v>
      </c>
      <c r="I151" s="74">
        <v>40860</v>
      </c>
      <c r="J151" s="68">
        <v>0</v>
      </c>
      <c r="K151" s="75">
        <v>36990</v>
      </c>
      <c r="L151" s="73">
        <v>0</v>
      </c>
      <c r="M151" s="73">
        <v>36995</v>
      </c>
      <c r="N151" s="68">
        <v>0</v>
      </c>
      <c r="O151" s="75">
        <v>31162</v>
      </c>
      <c r="P151" s="73">
        <v>2</v>
      </c>
      <c r="Q151" s="73">
        <v>31166</v>
      </c>
      <c r="R151" s="69">
        <v>6.4172495668356547E-5</v>
      </c>
      <c r="S151" s="73">
        <v>109009</v>
      </c>
      <c r="T151" s="73">
        <v>2</v>
      </c>
      <c r="U151" s="73">
        <v>109021</v>
      </c>
      <c r="V151" s="80">
        <v>1.83467723440754E-5</v>
      </c>
      <c r="W151" s="81">
        <v>2.2218869692900998E-6</v>
      </c>
      <c r="X151" s="79">
        <v>6.6273261754332396E-5</v>
      </c>
      <c r="Y151" s="81">
        <v>7.9876666962311396E-17</v>
      </c>
      <c r="Z151" s="66">
        <v>0</v>
      </c>
      <c r="AA151" s="79">
        <v>3.6844860681206801E-5</v>
      </c>
      <c r="AC151" s="66" t="s">
        <v>242</v>
      </c>
    </row>
    <row r="152" spans="1:29" s="78" customFormat="1" x14ac:dyDescent="0.2">
      <c r="A152" s="66" t="s">
        <v>733</v>
      </c>
      <c r="B152" s="71" t="s">
        <v>31</v>
      </c>
      <c r="C152" s="66" t="s">
        <v>893</v>
      </c>
      <c r="D152" s="66" t="s">
        <v>890</v>
      </c>
      <c r="E152" s="66" t="s">
        <v>320</v>
      </c>
      <c r="F152" s="66" t="s">
        <v>876</v>
      </c>
      <c r="G152" s="72">
        <v>30200</v>
      </c>
      <c r="H152" s="73">
        <v>0</v>
      </c>
      <c r="I152" s="74">
        <v>30206</v>
      </c>
      <c r="J152" s="68">
        <v>0</v>
      </c>
      <c r="K152" s="75">
        <v>21439</v>
      </c>
      <c r="L152" s="73">
        <v>0</v>
      </c>
      <c r="M152" s="73">
        <v>21442</v>
      </c>
      <c r="N152" s="68">
        <v>0</v>
      </c>
      <c r="O152" s="75">
        <v>19542</v>
      </c>
      <c r="P152" s="73">
        <v>0</v>
      </c>
      <c r="Q152" s="73">
        <v>19544</v>
      </c>
      <c r="R152" s="69">
        <v>0</v>
      </c>
      <c r="S152" s="73">
        <v>71181</v>
      </c>
      <c r="T152" s="73">
        <v>0</v>
      </c>
      <c r="U152" s="73">
        <v>71192</v>
      </c>
      <c r="V152" s="76">
        <v>0</v>
      </c>
      <c r="W152" s="66">
        <v>0</v>
      </c>
      <c r="X152" s="79">
        <v>5.1822591276355202E-5</v>
      </c>
      <c r="Y152" s="66">
        <v>0</v>
      </c>
      <c r="Z152" s="66">
        <v>0</v>
      </c>
      <c r="AA152" s="79">
        <v>1.90044941418189E-5</v>
      </c>
      <c r="AC152" s="66" t="s">
        <v>242</v>
      </c>
    </row>
    <row r="153" spans="1:29" s="78" customFormat="1" x14ac:dyDescent="0.2">
      <c r="A153" s="66" t="s">
        <v>733</v>
      </c>
      <c r="B153" s="71" t="s">
        <v>31</v>
      </c>
      <c r="C153" s="66" t="s">
        <v>893</v>
      </c>
      <c r="D153" s="66" t="s">
        <v>890</v>
      </c>
      <c r="E153" s="66" t="s">
        <v>320</v>
      </c>
      <c r="F153" s="66" t="s">
        <v>877</v>
      </c>
      <c r="G153" s="72">
        <v>29536</v>
      </c>
      <c r="H153" s="73">
        <v>1</v>
      </c>
      <c r="I153" s="74">
        <v>29539</v>
      </c>
      <c r="J153" s="68">
        <v>3.3853549544669755E-5</v>
      </c>
      <c r="K153" s="75">
        <v>50257</v>
      </c>
      <c r="L153" s="73">
        <v>0</v>
      </c>
      <c r="M153" s="73">
        <v>50263</v>
      </c>
      <c r="N153" s="68">
        <v>0</v>
      </c>
      <c r="O153" s="75">
        <v>30962</v>
      </c>
      <c r="P153" s="73">
        <v>1</v>
      </c>
      <c r="Q153" s="73">
        <v>30964</v>
      </c>
      <c r="R153" s="69">
        <v>3.2295569047926627E-5</v>
      </c>
      <c r="S153" s="73">
        <v>110755</v>
      </c>
      <c r="T153" s="73">
        <v>2</v>
      </c>
      <c r="U153" s="73">
        <v>110766</v>
      </c>
      <c r="V153" s="80">
        <v>1.80575494099696E-5</v>
      </c>
      <c r="W153" s="81">
        <v>2.1868604886176899E-6</v>
      </c>
      <c r="X153" s="79">
        <v>6.5228538750075903E-5</v>
      </c>
      <c r="Y153" s="81">
        <v>7.7450683768630103E-17</v>
      </c>
      <c r="Z153" s="66">
        <v>0</v>
      </c>
      <c r="AA153" s="79">
        <v>3.6047854912765399E-5</v>
      </c>
      <c r="AC153" s="66" t="s">
        <v>242</v>
      </c>
    </row>
    <row r="154" spans="1:29" s="78" customFormat="1" x14ac:dyDescent="0.2">
      <c r="A154" s="66" t="s">
        <v>733</v>
      </c>
      <c r="B154" s="71" t="s">
        <v>31</v>
      </c>
      <c r="C154" s="66" t="s">
        <v>893</v>
      </c>
      <c r="D154" s="66" t="s">
        <v>890</v>
      </c>
      <c r="E154" s="66" t="s">
        <v>320</v>
      </c>
      <c r="F154" s="66" t="s">
        <v>878</v>
      </c>
      <c r="G154" s="72">
        <v>25544</v>
      </c>
      <c r="H154" s="73">
        <v>1</v>
      </c>
      <c r="I154" s="74">
        <v>25549</v>
      </c>
      <c r="J154" s="68">
        <v>3.9140475165368506E-5</v>
      </c>
      <c r="K154" s="75">
        <v>23484</v>
      </c>
      <c r="L154" s="73">
        <v>0</v>
      </c>
      <c r="M154" s="73">
        <v>23487</v>
      </c>
      <c r="N154" s="68">
        <v>0</v>
      </c>
      <c r="O154" s="75">
        <v>41072</v>
      </c>
      <c r="P154" s="73">
        <v>1</v>
      </c>
      <c r="Q154" s="73">
        <v>41079</v>
      </c>
      <c r="R154" s="69">
        <v>2.4343338445434408E-5</v>
      </c>
      <c r="S154" s="73">
        <v>90100</v>
      </c>
      <c r="T154" s="73">
        <v>2</v>
      </c>
      <c r="U154" s="73">
        <v>90115</v>
      </c>
      <c r="V154" s="80">
        <v>2.2197065547934601E-5</v>
      </c>
      <c r="W154" s="81">
        <v>2.6881789204054401E-6</v>
      </c>
      <c r="X154" s="79">
        <v>8.0181108122596404E-5</v>
      </c>
      <c r="Y154" s="81">
        <v>8.5340654232509703E-7</v>
      </c>
      <c r="Z154" s="66">
        <v>0</v>
      </c>
      <c r="AA154" s="79">
        <v>4.7949624261551602E-5</v>
      </c>
      <c r="AC154" s="66" t="s">
        <v>242</v>
      </c>
    </row>
    <row r="155" spans="1:29" s="78" customFormat="1" x14ac:dyDescent="0.2">
      <c r="A155" s="66" t="s">
        <v>733</v>
      </c>
      <c r="B155" s="71" t="s">
        <v>31</v>
      </c>
      <c r="C155" s="66" t="s">
        <v>893</v>
      </c>
      <c r="D155" s="66" t="s">
        <v>890</v>
      </c>
      <c r="E155" s="66" t="s">
        <v>320</v>
      </c>
      <c r="F155" s="66" t="s">
        <v>879</v>
      </c>
      <c r="G155" s="72">
        <v>26304</v>
      </c>
      <c r="H155" s="73">
        <v>6</v>
      </c>
      <c r="I155" s="74">
        <v>26311</v>
      </c>
      <c r="J155" s="68">
        <v>2.2804150355364676E-4</v>
      </c>
      <c r="K155" s="75">
        <v>36094</v>
      </c>
      <c r="L155" s="73">
        <v>12</v>
      </c>
      <c r="M155" s="73">
        <v>36110</v>
      </c>
      <c r="N155" s="68">
        <v>3.3231791747438384E-4</v>
      </c>
      <c r="O155" s="75">
        <v>32359</v>
      </c>
      <c r="P155" s="73">
        <v>9</v>
      </c>
      <c r="Q155" s="73">
        <v>32371</v>
      </c>
      <c r="R155" s="69">
        <v>2.7802662877266692E-4</v>
      </c>
      <c r="S155" s="73">
        <v>94757</v>
      </c>
      <c r="T155" s="73">
        <v>27</v>
      </c>
      <c r="U155" s="73">
        <v>94792</v>
      </c>
      <c r="V155" s="76">
        <v>2.84858203916273E-4</v>
      </c>
      <c r="W155" s="66">
        <v>1.8773147913074499E-4</v>
      </c>
      <c r="X155" s="77">
        <v>4.1442687474030202E-4</v>
      </c>
      <c r="Y155" s="66">
        <v>2.6122313568274302E-4</v>
      </c>
      <c r="Z155" s="66">
        <v>1.65372325519433E-4</v>
      </c>
      <c r="AA155" s="77">
        <v>3.8335649286331901E-4</v>
      </c>
      <c r="AC155" s="66" t="s">
        <v>242</v>
      </c>
    </row>
    <row r="156" spans="1:29" s="78" customFormat="1" x14ac:dyDescent="0.2">
      <c r="A156" s="66" t="s">
        <v>733</v>
      </c>
      <c r="B156" s="71" t="s">
        <v>31</v>
      </c>
      <c r="C156" s="66" t="s">
        <v>893</v>
      </c>
      <c r="D156" s="66" t="s">
        <v>890</v>
      </c>
      <c r="E156" s="66" t="s">
        <v>320</v>
      </c>
      <c r="F156" s="66" t="s">
        <v>880</v>
      </c>
      <c r="G156" s="72">
        <v>38032</v>
      </c>
      <c r="H156" s="73">
        <v>1</v>
      </c>
      <c r="I156" s="74">
        <v>38034</v>
      </c>
      <c r="J156" s="68">
        <v>2.6292264815691224E-5</v>
      </c>
      <c r="K156" s="75">
        <v>27850</v>
      </c>
      <c r="L156" s="73">
        <v>0</v>
      </c>
      <c r="M156" s="73">
        <v>27851</v>
      </c>
      <c r="N156" s="68">
        <v>0</v>
      </c>
      <c r="O156" s="75">
        <v>22552</v>
      </c>
      <c r="P156" s="73">
        <v>0</v>
      </c>
      <c r="Q156" s="73">
        <v>22554</v>
      </c>
      <c r="R156" s="69">
        <v>0</v>
      </c>
      <c r="S156" s="73">
        <v>88434</v>
      </c>
      <c r="T156" s="73">
        <v>1</v>
      </c>
      <c r="U156" s="73">
        <v>88439</v>
      </c>
      <c r="V156" s="80">
        <v>1.13077401481314E-5</v>
      </c>
      <c r="W156" s="81">
        <v>2.8628715282646201E-7</v>
      </c>
      <c r="X156" s="79">
        <v>6.3001067226144494E-5</v>
      </c>
      <c r="Y156" s="81">
        <v>7.9453374445107102E-17</v>
      </c>
      <c r="Z156" s="66">
        <v>0</v>
      </c>
      <c r="AA156" s="79">
        <v>3.29606832374782E-5</v>
      </c>
      <c r="AC156" s="66" t="s">
        <v>242</v>
      </c>
    </row>
    <row r="157" spans="1:29" s="82" customFormat="1" x14ac:dyDescent="0.2">
      <c r="A157" s="66" t="s">
        <v>733</v>
      </c>
      <c r="B157" s="71" t="s">
        <v>31</v>
      </c>
      <c r="C157" s="66" t="s">
        <v>893</v>
      </c>
      <c r="D157" s="66" t="s">
        <v>890</v>
      </c>
      <c r="E157" s="66" t="s">
        <v>320</v>
      </c>
      <c r="F157" s="66" t="s">
        <v>881</v>
      </c>
      <c r="G157" s="72">
        <v>42461</v>
      </c>
      <c r="H157" s="73">
        <v>0</v>
      </c>
      <c r="I157" s="74">
        <v>42467</v>
      </c>
      <c r="J157" s="68">
        <v>0</v>
      </c>
      <c r="K157" s="75">
        <v>39550</v>
      </c>
      <c r="L157" s="73">
        <v>0</v>
      </c>
      <c r="M157" s="73">
        <v>39552</v>
      </c>
      <c r="N157" s="68">
        <v>0</v>
      </c>
      <c r="O157" s="75">
        <v>37453</v>
      </c>
      <c r="P157" s="73">
        <v>1</v>
      </c>
      <c r="Q157" s="73">
        <v>37457</v>
      </c>
      <c r="R157" s="69">
        <v>2.6697279547214138E-5</v>
      </c>
      <c r="S157" s="73">
        <v>119464</v>
      </c>
      <c r="T157" s="73">
        <v>1</v>
      </c>
      <c r="U157" s="73">
        <v>119476</v>
      </c>
      <c r="V157" s="80">
        <v>8.3706524923617798E-6</v>
      </c>
      <c r="W157" s="81">
        <v>2.1192655004839901E-7</v>
      </c>
      <c r="X157" s="79">
        <v>4.6637398278086598E-5</v>
      </c>
      <c r="Y157" s="66" t="s">
        <v>832</v>
      </c>
      <c r="Z157" s="66" t="s">
        <v>832</v>
      </c>
      <c r="AA157" s="77" t="s">
        <v>832</v>
      </c>
      <c r="AC157" s="66" t="s">
        <v>242</v>
      </c>
    </row>
    <row r="158" spans="1:29" s="82" customFormat="1" x14ac:dyDescent="0.2">
      <c r="A158" s="66" t="s">
        <v>733</v>
      </c>
      <c r="B158" s="71" t="s">
        <v>31</v>
      </c>
      <c r="C158" s="66" t="s">
        <v>893</v>
      </c>
      <c r="D158" s="66" t="s">
        <v>890</v>
      </c>
      <c r="E158" s="66" t="s">
        <v>320</v>
      </c>
      <c r="F158" s="66" t="s">
        <v>882</v>
      </c>
      <c r="G158" s="72">
        <v>50983</v>
      </c>
      <c r="H158" s="73">
        <v>1</v>
      </c>
      <c r="I158" s="74">
        <v>50992</v>
      </c>
      <c r="J158" s="68">
        <v>1.9610919359899591E-5</v>
      </c>
      <c r="K158" s="75">
        <v>50734</v>
      </c>
      <c r="L158" s="73">
        <v>0</v>
      </c>
      <c r="M158" s="73">
        <v>50735</v>
      </c>
      <c r="N158" s="68">
        <v>0</v>
      </c>
      <c r="O158" s="75">
        <v>41285</v>
      </c>
      <c r="P158" s="73">
        <v>2</v>
      </c>
      <c r="Q158" s="73">
        <v>41290</v>
      </c>
      <c r="R158" s="69">
        <v>4.8437878420925162E-5</v>
      </c>
      <c r="S158" s="73">
        <v>143002</v>
      </c>
      <c r="T158" s="73">
        <v>3</v>
      </c>
      <c r="U158" s="73">
        <v>143017</v>
      </c>
      <c r="V158" s="80">
        <v>2.0978287472465999E-5</v>
      </c>
      <c r="W158" s="81">
        <v>4.3262481094356097E-6</v>
      </c>
      <c r="X158" s="79">
        <v>6.13062220402948E-5</v>
      </c>
      <c r="Y158" s="66" t="s">
        <v>832</v>
      </c>
      <c r="Z158" s="66" t="s">
        <v>832</v>
      </c>
      <c r="AA158" s="77" t="s">
        <v>832</v>
      </c>
      <c r="AC158" s="66" t="s">
        <v>242</v>
      </c>
    </row>
    <row r="159" spans="1:29" s="82" customFormat="1" x14ac:dyDescent="0.2">
      <c r="A159" s="83" t="s">
        <v>733</v>
      </c>
      <c r="B159" s="84" t="s">
        <v>31</v>
      </c>
      <c r="C159" s="83" t="s">
        <v>893</v>
      </c>
      <c r="D159" s="83" t="s">
        <v>890</v>
      </c>
      <c r="E159" s="83" t="s">
        <v>320</v>
      </c>
      <c r="F159" s="83" t="s">
        <v>883</v>
      </c>
      <c r="G159" s="85">
        <v>38108</v>
      </c>
      <c r="H159" s="86">
        <v>3</v>
      </c>
      <c r="I159" s="87">
        <v>38112</v>
      </c>
      <c r="J159" s="88">
        <v>7.8715365239294708E-5</v>
      </c>
      <c r="K159" s="89">
        <v>37176</v>
      </c>
      <c r="L159" s="86">
        <v>0</v>
      </c>
      <c r="M159" s="86">
        <v>37180</v>
      </c>
      <c r="N159" s="88">
        <v>0</v>
      </c>
      <c r="O159" s="89">
        <v>38677</v>
      </c>
      <c r="P159" s="86">
        <v>1</v>
      </c>
      <c r="Q159" s="86">
        <v>38683</v>
      </c>
      <c r="R159" s="90">
        <v>2.5851149083576766E-5</v>
      </c>
      <c r="S159" s="86">
        <v>113961</v>
      </c>
      <c r="T159" s="86">
        <v>4</v>
      </c>
      <c r="U159" s="86">
        <v>113975</v>
      </c>
      <c r="V159" s="94">
        <v>3.50984951520204E-5</v>
      </c>
      <c r="W159" s="95">
        <v>9.5632387769811803E-6</v>
      </c>
      <c r="X159" s="92">
        <v>8.98636267691674E-5</v>
      </c>
      <c r="Y159" s="83" t="s">
        <v>832</v>
      </c>
      <c r="Z159" s="83" t="s">
        <v>832</v>
      </c>
      <c r="AA159" s="93" t="s">
        <v>832</v>
      </c>
      <c r="AC159" s="83" t="s">
        <v>242</v>
      </c>
    </row>
    <row r="160" spans="1:29" s="78" customFormat="1" x14ac:dyDescent="0.2">
      <c r="A160" s="66" t="s">
        <v>734</v>
      </c>
      <c r="B160" s="71" t="s">
        <v>93</v>
      </c>
      <c r="C160" s="66" t="s">
        <v>894</v>
      </c>
      <c r="D160" s="66" t="s">
        <v>308</v>
      </c>
      <c r="E160" s="66" t="s">
        <v>28</v>
      </c>
      <c r="F160" s="66" t="s">
        <v>867</v>
      </c>
      <c r="G160" s="72">
        <v>8497</v>
      </c>
      <c r="H160" s="73">
        <v>8983</v>
      </c>
      <c r="I160" s="74">
        <v>17480</v>
      </c>
      <c r="J160" s="68">
        <v>0.51390160183066358</v>
      </c>
      <c r="K160" s="75">
        <v>10800</v>
      </c>
      <c r="L160" s="73">
        <v>11456</v>
      </c>
      <c r="M160" s="73">
        <v>22258</v>
      </c>
      <c r="N160" s="68">
        <v>0.51469134693144036</v>
      </c>
      <c r="O160" s="75">
        <v>13808</v>
      </c>
      <c r="P160" s="73">
        <v>14484</v>
      </c>
      <c r="Q160" s="73">
        <v>28292</v>
      </c>
      <c r="R160" s="69">
        <v>0.51194684009614022</v>
      </c>
      <c r="S160" s="73">
        <v>33105</v>
      </c>
      <c r="T160" s="73">
        <v>34923</v>
      </c>
      <c r="U160" s="73">
        <v>68030</v>
      </c>
      <c r="V160" s="76">
        <v>0.51336214499911803</v>
      </c>
      <c r="W160" s="66">
        <v>0.50959834826454198</v>
      </c>
      <c r="X160" s="77">
        <v>0.51712480180134202</v>
      </c>
      <c r="Y160" s="66">
        <v>0.51329466591019401</v>
      </c>
      <c r="Z160" s="66">
        <v>0.50953766022495495</v>
      </c>
      <c r="AA160" s="77">
        <v>0.51705065864567501</v>
      </c>
      <c r="AC160" s="66" t="s">
        <v>28</v>
      </c>
    </row>
    <row r="161" spans="1:29" s="78" customFormat="1" x14ac:dyDescent="0.2">
      <c r="A161" s="66" t="s">
        <v>734</v>
      </c>
      <c r="B161" s="71" t="s">
        <v>93</v>
      </c>
      <c r="C161" s="66" t="s">
        <v>894</v>
      </c>
      <c r="D161" s="66" t="s">
        <v>308</v>
      </c>
      <c r="E161" s="66" t="s">
        <v>28</v>
      </c>
      <c r="F161" s="66" t="s">
        <v>868</v>
      </c>
      <c r="G161" s="72">
        <v>8483</v>
      </c>
      <c r="H161" s="73">
        <v>8562</v>
      </c>
      <c r="I161" s="74">
        <v>17047</v>
      </c>
      <c r="J161" s="68">
        <v>0.50225846189945444</v>
      </c>
      <c r="K161" s="75">
        <v>5671</v>
      </c>
      <c r="L161" s="73">
        <v>6067</v>
      </c>
      <c r="M161" s="73">
        <v>11738</v>
      </c>
      <c r="N161" s="68">
        <v>0.51686829102061682</v>
      </c>
      <c r="O161" s="75">
        <v>6961</v>
      </c>
      <c r="P161" s="73">
        <v>7235</v>
      </c>
      <c r="Q161" s="73">
        <v>14200</v>
      </c>
      <c r="R161" s="69">
        <v>0.50950704225352117</v>
      </c>
      <c r="S161" s="73">
        <v>21115</v>
      </c>
      <c r="T161" s="73">
        <v>21864</v>
      </c>
      <c r="U161" s="73">
        <v>42985</v>
      </c>
      <c r="V161" s="76">
        <v>0.50871355778403404</v>
      </c>
      <c r="W161" s="66">
        <v>0.50397514000126198</v>
      </c>
      <c r="X161" s="77">
        <v>0.51345079819461403</v>
      </c>
      <c r="Y161" s="66">
        <v>0.50864543138507701</v>
      </c>
      <c r="Z161" s="66">
        <v>0.50391795463726297</v>
      </c>
      <c r="AA161" s="77">
        <v>0.51337186460817696</v>
      </c>
      <c r="AC161" s="66" t="s">
        <v>28</v>
      </c>
    </row>
    <row r="162" spans="1:29" s="78" customFormat="1" x14ac:dyDescent="0.2">
      <c r="A162" s="66" t="s">
        <v>734</v>
      </c>
      <c r="B162" s="71" t="s">
        <v>93</v>
      </c>
      <c r="C162" s="66" t="s">
        <v>894</v>
      </c>
      <c r="D162" s="66" t="s">
        <v>308</v>
      </c>
      <c r="E162" s="66" t="s">
        <v>28</v>
      </c>
      <c r="F162" s="66" t="s">
        <v>869</v>
      </c>
      <c r="G162" s="72">
        <v>20466</v>
      </c>
      <c r="H162" s="73">
        <v>21557</v>
      </c>
      <c r="I162" s="74">
        <v>42023</v>
      </c>
      <c r="J162" s="68">
        <v>0.51298098660257474</v>
      </c>
      <c r="K162" s="75">
        <v>20408</v>
      </c>
      <c r="L162" s="73">
        <v>21598</v>
      </c>
      <c r="M162" s="73">
        <v>42008</v>
      </c>
      <c r="N162" s="68">
        <v>0.51414016377832794</v>
      </c>
      <c r="O162" s="75">
        <v>20955</v>
      </c>
      <c r="P162" s="73">
        <v>22561</v>
      </c>
      <c r="Q162" s="73">
        <v>43517</v>
      </c>
      <c r="R162" s="69">
        <v>0.5184410690075143</v>
      </c>
      <c r="S162" s="73">
        <v>61829</v>
      </c>
      <c r="T162" s="73">
        <v>65716</v>
      </c>
      <c r="U162" s="73">
        <v>127548</v>
      </c>
      <c r="V162" s="76">
        <v>0.51523775922223503</v>
      </c>
      <c r="W162" s="66">
        <v>0.51249077892720796</v>
      </c>
      <c r="X162" s="77">
        <v>0.51798404665059194</v>
      </c>
      <c r="Y162" s="66">
        <v>0.51517053850536598</v>
      </c>
      <c r="Z162" s="66">
        <v>0.51242702035200105</v>
      </c>
      <c r="AA162" s="77">
        <v>0.51791344458218602</v>
      </c>
      <c r="AC162" s="66" t="s">
        <v>28</v>
      </c>
    </row>
    <row r="163" spans="1:29" s="78" customFormat="1" x14ac:dyDescent="0.2">
      <c r="A163" s="66" t="s">
        <v>734</v>
      </c>
      <c r="B163" s="71" t="s">
        <v>93</v>
      </c>
      <c r="C163" s="66" t="s">
        <v>894</v>
      </c>
      <c r="D163" s="66" t="s">
        <v>308</v>
      </c>
      <c r="E163" s="66" t="s">
        <v>28</v>
      </c>
      <c r="F163" s="66" t="s">
        <v>870</v>
      </c>
      <c r="G163" s="72">
        <v>11507</v>
      </c>
      <c r="H163" s="73">
        <v>2</v>
      </c>
      <c r="I163" s="74">
        <v>11509</v>
      </c>
      <c r="J163" s="68">
        <v>1.7377704405248067E-4</v>
      </c>
      <c r="K163" s="75">
        <v>18991</v>
      </c>
      <c r="L163" s="73">
        <v>1</v>
      </c>
      <c r="M163" s="73">
        <v>18996</v>
      </c>
      <c r="N163" s="68">
        <v>5.264266161297115E-5</v>
      </c>
      <c r="O163" s="75">
        <v>17561</v>
      </c>
      <c r="P163" s="73">
        <v>1</v>
      </c>
      <c r="Q163" s="73">
        <v>17563</v>
      </c>
      <c r="R163" s="69">
        <v>5.6937880772077661E-5</v>
      </c>
      <c r="S163" s="73">
        <v>48059</v>
      </c>
      <c r="T163" s="73">
        <v>4</v>
      </c>
      <c r="U163" s="73">
        <v>48068</v>
      </c>
      <c r="V163" s="80">
        <v>8.3224101699852303E-5</v>
      </c>
      <c r="W163" s="81">
        <v>2.2676217282581201E-5</v>
      </c>
      <c r="X163" s="77">
        <v>2.1307291870867001E-4</v>
      </c>
      <c r="Y163" s="81">
        <v>9.0779078696112195E-17</v>
      </c>
      <c r="Z163" s="66">
        <v>0</v>
      </c>
      <c r="AA163" s="79">
        <v>8.3271134936584797E-5</v>
      </c>
      <c r="AC163" s="66" t="s">
        <v>28</v>
      </c>
    </row>
    <row r="164" spans="1:29" s="78" customFormat="1" x14ac:dyDescent="0.2">
      <c r="A164" s="66" t="s">
        <v>734</v>
      </c>
      <c r="B164" s="71" t="s">
        <v>93</v>
      </c>
      <c r="C164" s="66" t="s">
        <v>894</v>
      </c>
      <c r="D164" s="66" t="s">
        <v>308</v>
      </c>
      <c r="E164" s="66" t="s">
        <v>28</v>
      </c>
      <c r="F164" s="66" t="s">
        <v>871</v>
      </c>
      <c r="G164" s="72">
        <v>15355</v>
      </c>
      <c r="H164" s="73">
        <v>2</v>
      </c>
      <c r="I164" s="74">
        <v>15358</v>
      </c>
      <c r="J164" s="68">
        <v>1.302252897512697E-4</v>
      </c>
      <c r="K164" s="75">
        <v>15977</v>
      </c>
      <c r="L164" s="73">
        <v>0</v>
      </c>
      <c r="M164" s="73">
        <v>15979</v>
      </c>
      <c r="N164" s="68">
        <v>0</v>
      </c>
      <c r="O164" s="75">
        <v>28499</v>
      </c>
      <c r="P164" s="73">
        <v>2</v>
      </c>
      <c r="Q164" s="73">
        <v>28501</v>
      </c>
      <c r="R164" s="69">
        <v>7.0172976386793443E-5</v>
      </c>
      <c r="S164" s="73">
        <v>59831</v>
      </c>
      <c r="T164" s="73">
        <v>4</v>
      </c>
      <c r="U164" s="73">
        <v>59838</v>
      </c>
      <c r="V164" s="80">
        <v>6.68505055569483E-5</v>
      </c>
      <c r="W164" s="81">
        <v>1.82148035462759E-5</v>
      </c>
      <c r="X164" s="77">
        <v>1.7115491800525501E-4</v>
      </c>
      <c r="Y164" s="81">
        <v>1.3237221681122601E-16</v>
      </c>
      <c r="Z164" s="66">
        <v>0</v>
      </c>
      <c r="AA164" s="79">
        <v>5.9629279066764998E-5</v>
      </c>
      <c r="AC164" s="66" t="s">
        <v>28</v>
      </c>
    </row>
    <row r="165" spans="1:29" s="78" customFormat="1" x14ac:dyDescent="0.2">
      <c r="A165" s="66" t="s">
        <v>734</v>
      </c>
      <c r="B165" s="71" t="s">
        <v>93</v>
      </c>
      <c r="C165" s="66" t="s">
        <v>894</v>
      </c>
      <c r="D165" s="66" t="s">
        <v>308</v>
      </c>
      <c r="E165" s="66" t="s">
        <v>28</v>
      </c>
      <c r="F165" s="66" t="s">
        <v>872</v>
      </c>
      <c r="G165" s="72">
        <v>30796</v>
      </c>
      <c r="H165" s="73">
        <v>3</v>
      </c>
      <c r="I165" s="74">
        <v>30799</v>
      </c>
      <c r="J165" s="68">
        <v>9.7405759927270369E-5</v>
      </c>
      <c r="K165" s="75">
        <v>19295</v>
      </c>
      <c r="L165" s="73">
        <v>4</v>
      </c>
      <c r="M165" s="73">
        <v>19302</v>
      </c>
      <c r="N165" s="68">
        <v>2.0723241114910373E-4</v>
      </c>
      <c r="O165" s="75">
        <v>18504</v>
      </c>
      <c r="P165" s="73">
        <v>2</v>
      </c>
      <c r="Q165" s="73">
        <v>18506</v>
      </c>
      <c r="R165" s="69">
        <v>1.0807305738679347E-4</v>
      </c>
      <c r="S165" s="73">
        <v>68595</v>
      </c>
      <c r="T165" s="73">
        <v>9</v>
      </c>
      <c r="U165" s="73">
        <v>68607</v>
      </c>
      <c r="V165" s="76">
        <v>1.3118768584922201E-4</v>
      </c>
      <c r="W165" s="81">
        <v>5.9989062122047501E-5</v>
      </c>
      <c r="X165" s="77">
        <v>2.4902041806285601E-4</v>
      </c>
      <c r="Y165" s="81">
        <v>8.6530422242096899E-17</v>
      </c>
      <c r="Z165" s="66">
        <v>0</v>
      </c>
      <c r="AA165" s="77">
        <v>1.10486865112257E-4</v>
      </c>
      <c r="AC165" s="66" t="s">
        <v>28</v>
      </c>
    </row>
    <row r="166" spans="1:29" s="78" customFormat="1" x14ac:dyDescent="0.2">
      <c r="A166" s="66" t="s">
        <v>734</v>
      </c>
      <c r="B166" s="71" t="s">
        <v>93</v>
      </c>
      <c r="C166" s="66" t="s">
        <v>894</v>
      </c>
      <c r="D166" s="66" t="s">
        <v>308</v>
      </c>
      <c r="E166" s="66" t="s">
        <v>28</v>
      </c>
      <c r="F166" s="66" t="s">
        <v>873</v>
      </c>
      <c r="G166" s="72">
        <v>28694</v>
      </c>
      <c r="H166" s="73">
        <v>1</v>
      </c>
      <c r="I166" s="74">
        <v>28696</v>
      </c>
      <c r="J166" s="68">
        <v>3.4848062447727906E-5</v>
      </c>
      <c r="K166" s="75">
        <v>27691</v>
      </c>
      <c r="L166" s="73">
        <v>3</v>
      </c>
      <c r="M166" s="73">
        <v>27694</v>
      </c>
      <c r="N166" s="68">
        <v>1.0832671336751643E-4</v>
      </c>
      <c r="O166" s="75">
        <v>29013</v>
      </c>
      <c r="P166" s="73">
        <v>2</v>
      </c>
      <c r="Q166" s="73">
        <v>29015</v>
      </c>
      <c r="R166" s="69">
        <v>6.8929863863518876E-5</v>
      </c>
      <c r="S166" s="73">
        <v>85398</v>
      </c>
      <c r="T166" s="73">
        <v>6</v>
      </c>
      <c r="U166" s="73">
        <v>85405</v>
      </c>
      <c r="V166" s="80">
        <v>7.0254320640719402E-5</v>
      </c>
      <c r="W166" s="81">
        <v>2.5782519847502499E-5</v>
      </c>
      <c r="X166" s="77">
        <v>1.52907759382706E-4</v>
      </c>
      <c r="Y166" s="81">
        <v>1.1706011068894901E-6</v>
      </c>
      <c r="Z166" s="66">
        <v>0</v>
      </c>
      <c r="AA166" s="79">
        <v>4.7742499479533002E-5</v>
      </c>
      <c r="AC166" s="66" t="s">
        <v>28</v>
      </c>
    </row>
    <row r="167" spans="1:29" s="78" customFormat="1" x14ac:dyDescent="0.2">
      <c r="A167" s="66" t="s">
        <v>734</v>
      </c>
      <c r="B167" s="71" t="s">
        <v>93</v>
      </c>
      <c r="C167" s="66" t="s">
        <v>894</v>
      </c>
      <c r="D167" s="66" t="s">
        <v>308</v>
      </c>
      <c r="E167" s="66" t="s">
        <v>28</v>
      </c>
      <c r="F167" s="66" t="s">
        <v>874</v>
      </c>
      <c r="G167" s="72">
        <v>22015</v>
      </c>
      <c r="H167" s="73">
        <v>3</v>
      </c>
      <c r="I167" s="74">
        <v>22018</v>
      </c>
      <c r="J167" s="68">
        <v>1.3625215732582433E-4</v>
      </c>
      <c r="K167" s="75">
        <v>28493</v>
      </c>
      <c r="L167" s="73">
        <v>2</v>
      </c>
      <c r="M167" s="73">
        <v>28496</v>
      </c>
      <c r="N167" s="68">
        <v>7.0185289163391358E-5</v>
      </c>
      <c r="O167" s="75">
        <v>31339</v>
      </c>
      <c r="P167" s="73">
        <v>2</v>
      </c>
      <c r="Q167" s="73">
        <v>31343</v>
      </c>
      <c r="R167" s="69">
        <v>6.3810101139010308E-5</v>
      </c>
      <c r="S167" s="73">
        <v>81847</v>
      </c>
      <c r="T167" s="73">
        <v>7</v>
      </c>
      <c r="U167" s="73">
        <v>81857</v>
      </c>
      <c r="V167" s="80">
        <v>8.5518117624062295E-5</v>
      </c>
      <c r="W167" s="81">
        <v>3.4383387725382798E-5</v>
      </c>
      <c r="X167" s="77">
        <v>1.7619201787351699E-4</v>
      </c>
      <c r="Y167" s="81">
        <v>9.5321512088845696E-17</v>
      </c>
      <c r="Z167" s="66">
        <v>0</v>
      </c>
      <c r="AA167" s="79">
        <v>5.7922890591547E-5</v>
      </c>
      <c r="AC167" s="66" t="s">
        <v>28</v>
      </c>
    </row>
    <row r="168" spans="1:29" s="78" customFormat="1" x14ac:dyDescent="0.2">
      <c r="A168" s="66" t="s">
        <v>734</v>
      </c>
      <c r="B168" s="71" t="s">
        <v>93</v>
      </c>
      <c r="C168" s="66" t="s">
        <v>894</v>
      </c>
      <c r="D168" s="66" t="s">
        <v>308</v>
      </c>
      <c r="E168" s="66" t="s">
        <v>28</v>
      </c>
      <c r="F168" s="66" t="s">
        <v>875</v>
      </c>
      <c r="G168" s="72">
        <v>19686</v>
      </c>
      <c r="H168" s="73">
        <v>4</v>
      </c>
      <c r="I168" s="74">
        <v>19690</v>
      </c>
      <c r="J168" s="68">
        <v>2.0314880650076182E-4</v>
      </c>
      <c r="K168" s="75">
        <v>18773</v>
      </c>
      <c r="L168" s="73">
        <v>5</v>
      </c>
      <c r="M168" s="73">
        <v>18778</v>
      </c>
      <c r="N168" s="68">
        <v>2.6626903823623392E-4</v>
      </c>
      <c r="O168" s="75">
        <v>15644</v>
      </c>
      <c r="P168" s="73">
        <v>11</v>
      </c>
      <c r="Q168" s="73">
        <v>15657</v>
      </c>
      <c r="R168" s="69">
        <v>7.0256115475506161E-4</v>
      </c>
      <c r="S168" s="73">
        <v>54103</v>
      </c>
      <c r="T168" s="73">
        <v>20</v>
      </c>
      <c r="U168" s="73">
        <v>54125</v>
      </c>
      <c r="V168" s="76">
        <v>3.6952866618627898E-4</v>
      </c>
      <c r="W168" s="66">
        <v>2.2573185645717399E-4</v>
      </c>
      <c r="X168" s="77">
        <v>5.7064964625954501E-4</v>
      </c>
      <c r="Y168" s="66">
        <v>2.3292395994120799E-4</v>
      </c>
      <c r="Z168" s="81">
        <v>8.3415281719319802E-5</v>
      </c>
      <c r="AA168" s="77">
        <v>4.2449117051004102E-4</v>
      </c>
      <c r="AC168" s="66" t="s">
        <v>28</v>
      </c>
    </row>
    <row r="169" spans="1:29" s="78" customFormat="1" x14ac:dyDescent="0.2">
      <c r="A169" s="66" t="s">
        <v>734</v>
      </c>
      <c r="B169" s="71" t="s">
        <v>93</v>
      </c>
      <c r="C169" s="66" t="s">
        <v>894</v>
      </c>
      <c r="D169" s="66" t="s">
        <v>308</v>
      </c>
      <c r="E169" s="66" t="s">
        <v>28</v>
      </c>
      <c r="F169" s="66" t="s">
        <v>876</v>
      </c>
      <c r="G169" s="72">
        <v>23448</v>
      </c>
      <c r="H169" s="73">
        <v>2</v>
      </c>
      <c r="I169" s="74">
        <v>23450</v>
      </c>
      <c r="J169" s="68">
        <v>8.5287846481876332E-5</v>
      </c>
      <c r="K169" s="75">
        <v>19942</v>
      </c>
      <c r="L169" s="73">
        <v>5</v>
      </c>
      <c r="M169" s="73">
        <v>19953</v>
      </c>
      <c r="N169" s="68">
        <v>2.505888838771112E-4</v>
      </c>
      <c r="O169" s="75">
        <v>29764</v>
      </c>
      <c r="P169" s="73">
        <v>5</v>
      </c>
      <c r="Q169" s="73">
        <v>29769</v>
      </c>
      <c r="R169" s="69">
        <v>1.6795995834593033E-4</v>
      </c>
      <c r="S169" s="73">
        <v>73154</v>
      </c>
      <c r="T169" s="73">
        <v>12</v>
      </c>
      <c r="U169" s="73">
        <v>73172</v>
      </c>
      <c r="V169" s="76">
        <v>1.6401060601918901E-4</v>
      </c>
      <c r="W169" s="81">
        <v>8.47494531547787E-5</v>
      </c>
      <c r="X169" s="77">
        <v>2.86475977008905E-4</v>
      </c>
      <c r="Y169" s="81">
        <v>2.9463991584609699E-5</v>
      </c>
      <c r="Z169" s="66">
        <v>0</v>
      </c>
      <c r="AA169" s="77">
        <v>1.4823667083779801E-4</v>
      </c>
      <c r="AC169" s="66" t="s">
        <v>28</v>
      </c>
    </row>
    <row r="170" spans="1:29" s="78" customFormat="1" x14ac:dyDescent="0.2">
      <c r="A170" s="66" t="s">
        <v>734</v>
      </c>
      <c r="B170" s="71" t="s">
        <v>93</v>
      </c>
      <c r="C170" s="66" t="s">
        <v>894</v>
      </c>
      <c r="D170" s="66" t="s">
        <v>308</v>
      </c>
      <c r="E170" s="66" t="s">
        <v>28</v>
      </c>
      <c r="F170" s="66" t="s">
        <v>877</v>
      </c>
      <c r="G170" s="72">
        <v>19420</v>
      </c>
      <c r="H170" s="73">
        <v>1</v>
      </c>
      <c r="I170" s="74">
        <v>19421</v>
      </c>
      <c r="J170" s="68">
        <v>5.1490654446218013E-5</v>
      </c>
      <c r="K170" s="75">
        <v>13859</v>
      </c>
      <c r="L170" s="73">
        <v>1</v>
      </c>
      <c r="M170" s="73">
        <v>13861</v>
      </c>
      <c r="N170" s="68">
        <v>7.2144866892720578E-5</v>
      </c>
      <c r="O170" s="75">
        <v>23048</v>
      </c>
      <c r="P170" s="73">
        <v>0</v>
      </c>
      <c r="Q170" s="73">
        <v>23050</v>
      </c>
      <c r="R170" s="69">
        <v>0</v>
      </c>
      <c r="S170" s="73">
        <v>56327</v>
      </c>
      <c r="T170" s="73">
        <v>2</v>
      </c>
      <c r="U170" s="73">
        <v>56332</v>
      </c>
      <c r="V170" s="80">
        <v>3.5505689786788303E-5</v>
      </c>
      <c r="W170" s="81">
        <v>4.2999326772789703E-6</v>
      </c>
      <c r="X170" s="77">
        <v>1.2825281150932299E-4</v>
      </c>
      <c r="Y170" s="81">
        <v>1.10047656224552E-16</v>
      </c>
      <c r="Z170" s="66">
        <v>0</v>
      </c>
      <c r="AA170" s="79">
        <v>4.6354467932652299E-5</v>
      </c>
      <c r="AC170" s="66" t="s">
        <v>28</v>
      </c>
    </row>
    <row r="171" spans="1:29" s="78" customFormat="1" x14ac:dyDescent="0.2">
      <c r="A171" s="66" t="s">
        <v>734</v>
      </c>
      <c r="B171" s="71" t="s">
        <v>93</v>
      </c>
      <c r="C171" s="66" t="s">
        <v>894</v>
      </c>
      <c r="D171" s="66" t="s">
        <v>308</v>
      </c>
      <c r="E171" s="66" t="s">
        <v>28</v>
      </c>
      <c r="F171" s="66" t="s">
        <v>878</v>
      </c>
      <c r="G171" s="72">
        <v>14581</v>
      </c>
      <c r="H171" s="73">
        <v>4</v>
      </c>
      <c r="I171" s="74">
        <v>14585</v>
      </c>
      <c r="J171" s="68">
        <v>2.7425437092903671E-4</v>
      </c>
      <c r="K171" s="75">
        <v>12706</v>
      </c>
      <c r="L171" s="73">
        <v>4</v>
      </c>
      <c r="M171" s="73">
        <v>12710</v>
      </c>
      <c r="N171" s="68">
        <v>3.1471282454760031E-4</v>
      </c>
      <c r="O171" s="75">
        <v>17734</v>
      </c>
      <c r="P171" s="73">
        <v>4</v>
      </c>
      <c r="Q171" s="73">
        <v>17738</v>
      </c>
      <c r="R171" s="69">
        <v>2.2550456646747095E-4</v>
      </c>
      <c r="S171" s="73">
        <v>45021</v>
      </c>
      <c r="T171" s="73">
        <v>12</v>
      </c>
      <c r="U171" s="73">
        <v>45033</v>
      </c>
      <c r="V171" s="76">
        <v>2.6647125441343E-4</v>
      </c>
      <c r="W171" s="66">
        <v>1.3769692356399501E-4</v>
      </c>
      <c r="X171" s="77">
        <v>4.6542534088334602E-4</v>
      </c>
      <c r="Y171" s="66">
        <v>1.3048861429069001E-4</v>
      </c>
      <c r="Z171" s="66">
        <v>0</v>
      </c>
      <c r="AA171" s="77">
        <v>3.1589171104493197E-4</v>
      </c>
      <c r="AC171" s="66" t="s">
        <v>28</v>
      </c>
    </row>
    <row r="172" spans="1:29" s="78" customFormat="1" x14ac:dyDescent="0.2">
      <c r="A172" s="66" t="s">
        <v>734</v>
      </c>
      <c r="B172" s="71" t="s">
        <v>93</v>
      </c>
      <c r="C172" s="66" t="s">
        <v>894</v>
      </c>
      <c r="D172" s="66" t="s">
        <v>308</v>
      </c>
      <c r="E172" s="66" t="s">
        <v>28</v>
      </c>
      <c r="F172" s="66" t="s">
        <v>879</v>
      </c>
      <c r="G172" s="72">
        <v>24255</v>
      </c>
      <c r="H172" s="73">
        <v>5</v>
      </c>
      <c r="I172" s="74">
        <v>24263</v>
      </c>
      <c r="J172" s="68">
        <v>2.0607509376416766E-4</v>
      </c>
      <c r="K172" s="75">
        <v>14253</v>
      </c>
      <c r="L172" s="73">
        <v>7</v>
      </c>
      <c r="M172" s="73">
        <v>14264</v>
      </c>
      <c r="N172" s="68">
        <v>4.9074593381940549E-4</v>
      </c>
      <c r="O172" s="75">
        <v>23038</v>
      </c>
      <c r="P172" s="73">
        <v>5</v>
      </c>
      <c r="Q172" s="73">
        <v>23044</v>
      </c>
      <c r="R172" s="69">
        <v>2.1697621940635308E-4</v>
      </c>
      <c r="S172" s="73">
        <v>61546</v>
      </c>
      <c r="T172" s="73">
        <v>17</v>
      </c>
      <c r="U172" s="73">
        <v>61571</v>
      </c>
      <c r="V172" s="76">
        <v>2.76139889219174E-4</v>
      </c>
      <c r="W172" s="66">
        <v>1.6086962782437E-4</v>
      </c>
      <c r="X172" s="77">
        <v>4.4209001878964298E-4</v>
      </c>
      <c r="Y172" s="66">
        <v>1.4014886639539199E-4</v>
      </c>
      <c r="Z172" s="81">
        <v>1.5998544827013401E-5</v>
      </c>
      <c r="AA172" s="77">
        <v>2.9904480372579403E-4</v>
      </c>
      <c r="AC172" s="66" t="s">
        <v>28</v>
      </c>
    </row>
    <row r="173" spans="1:29" s="78" customFormat="1" x14ac:dyDescent="0.2">
      <c r="A173" s="66" t="s">
        <v>734</v>
      </c>
      <c r="B173" s="71" t="s">
        <v>93</v>
      </c>
      <c r="C173" s="66" t="s">
        <v>894</v>
      </c>
      <c r="D173" s="66" t="s">
        <v>308</v>
      </c>
      <c r="E173" s="66" t="s">
        <v>28</v>
      </c>
      <c r="F173" s="66" t="s">
        <v>880</v>
      </c>
      <c r="G173" s="72">
        <v>29472</v>
      </c>
      <c r="H173" s="73">
        <v>3</v>
      </c>
      <c r="I173" s="74">
        <v>29477</v>
      </c>
      <c r="J173" s="68">
        <v>1.0177426468093768E-4</v>
      </c>
      <c r="K173" s="75">
        <v>36717</v>
      </c>
      <c r="L173" s="73">
        <v>5</v>
      </c>
      <c r="M173" s="73">
        <v>36723</v>
      </c>
      <c r="N173" s="68">
        <v>1.3615445361217764E-4</v>
      </c>
      <c r="O173" s="75">
        <v>26276</v>
      </c>
      <c r="P173" s="73">
        <v>3</v>
      </c>
      <c r="Q173" s="73">
        <v>26285</v>
      </c>
      <c r="R173" s="69">
        <v>1.1413353623739776E-4</v>
      </c>
      <c r="S173" s="73">
        <v>92465</v>
      </c>
      <c r="T173" s="73">
        <v>11</v>
      </c>
      <c r="U173" s="73">
        <v>92485</v>
      </c>
      <c r="V173" s="76">
        <v>1.18949781564947E-4</v>
      </c>
      <c r="W173" s="81">
        <v>5.9380750026416202E-5</v>
      </c>
      <c r="X173" s="77">
        <v>2.12824025696241E-4</v>
      </c>
      <c r="Y173" s="81">
        <v>1.4556875062777799E-16</v>
      </c>
      <c r="Z173" s="66">
        <v>0</v>
      </c>
      <c r="AA173" s="79">
        <v>8.1450633348463004E-5</v>
      </c>
      <c r="AC173" s="66" t="s">
        <v>28</v>
      </c>
    </row>
    <row r="174" spans="1:29" s="82" customFormat="1" x14ac:dyDescent="0.2">
      <c r="A174" s="66" t="s">
        <v>734</v>
      </c>
      <c r="B174" s="71" t="s">
        <v>93</v>
      </c>
      <c r="C174" s="66" t="s">
        <v>894</v>
      </c>
      <c r="D174" s="66" t="s">
        <v>308</v>
      </c>
      <c r="E174" s="66" t="s">
        <v>28</v>
      </c>
      <c r="F174" s="66" t="s">
        <v>881</v>
      </c>
      <c r="G174" s="72">
        <v>22135</v>
      </c>
      <c r="H174" s="73">
        <v>2</v>
      </c>
      <c r="I174" s="74">
        <v>22138</v>
      </c>
      <c r="J174" s="68">
        <v>9.0342397687234621E-5</v>
      </c>
      <c r="K174" s="75">
        <v>33257</v>
      </c>
      <c r="L174" s="73">
        <v>3</v>
      </c>
      <c r="M174" s="73">
        <v>33260</v>
      </c>
      <c r="N174" s="68">
        <v>9.0198436560432951E-5</v>
      </c>
      <c r="O174" s="75">
        <v>18408</v>
      </c>
      <c r="P174" s="73">
        <v>3</v>
      </c>
      <c r="Q174" s="73">
        <v>18413</v>
      </c>
      <c r="R174" s="69">
        <v>1.6292836582849075E-4</v>
      </c>
      <c r="S174" s="73">
        <v>73800</v>
      </c>
      <c r="T174" s="73">
        <v>8</v>
      </c>
      <c r="U174" s="73">
        <v>73811</v>
      </c>
      <c r="V174" s="76">
        <v>1.08389334489486E-4</v>
      </c>
      <c r="W174" s="81">
        <v>4.67959455825867E-5</v>
      </c>
      <c r="X174" s="77">
        <v>2.1355896699261901E-4</v>
      </c>
      <c r="Y174" s="66" t="s">
        <v>832</v>
      </c>
      <c r="Z174" s="66" t="s">
        <v>832</v>
      </c>
      <c r="AA174" s="77" t="s">
        <v>832</v>
      </c>
      <c r="AC174" s="66" t="s">
        <v>28</v>
      </c>
    </row>
    <row r="175" spans="1:29" s="82" customFormat="1" x14ac:dyDescent="0.2">
      <c r="A175" s="66" t="s">
        <v>734</v>
      </c>
      <c r="B175" s="71" t="s">
        <v>93</v>
      </c>
      <c r="C175" s="66" t="s">
        <v>894</v>
      </c>
      <c r="D175" s="66" t="s">
        <v>308</v>
      </c>
      <c r="E175" s="66" t="s">
        <v>28</v>
      </c>
      <c r="F175" s="66" t="s">
        <v>882</v>
      </c>
      <c r="G175" s="72">
        <v>15682</v>
      </c>
      <c r="H175" s="73">
        <v>2</v>
      </c>
      <c r="I175" s="74">
        <v>15684</v>
      </c>
      <c r="J175" s="68">
        <v>1.2751849018107625E-4</v>
      </c>
      <c r="K175" s="75">
        <v>22312</v>
      </c>
      <c r="L175" s="73">
        <v>5</v>
      </c>
      <c r="M175" s="73">
        <v>22319</v>
      </c>
      <c r="N175" s="68">
        <v>2.2402437385187507E-4</v>
      </c>
      <c r="O175" s="75">
        <v>19723</v>
      </c>
      <c r="P175" s="73">
        <v>3</v>
      </c>
      <c r="Q175" s="73">
        <v>19728</v>
      </c>
      <c r="R175" s="69">
        <v>1.5206812652068127E-4</v>
      </c>
      <c r="S175" s="73">
        <v>57717</v>
      </c>
      <c r="T175" s="73">
        <v>10</v>
      </c>
      <c r="U175" s="73">
        <v>57731</v>
      </c>
      <c r="V175" s="76">
        <v>1.73229164862196E-4</v>
      </c>
      <c r="W175" s="81">
        <v>8.3073143365114995E-5</v>
      </c>
      <c r="X175" s="77">
        <v>3.18551450384013E-4</v>
      </c>
      <c r="Y175" s="66" t="s">
        <v>832</v>
      </c>
      <c r="Z175" s="66" t="s">
        <v>832</v>
      </c>
      <c r="AA175" s="77" t="s">
        <v>832</v>
      </c>
      <c r="AC175" s="66" t="s">
        <v>28</v>
      </c>
    </row>
    <row r="176" spans="1:29" s="82" customFormat="1" x14ac:dyDescent="0.2">
      <c r="A176" s="83" t="s">
        <v>734</v>
      </c>
      <c r="B176" s="84" t="s">
        <v>93</v>
      </c>
      <c r="C176" s="83" t="s">
        <v>894</v>
      </c>
      <c r="D176" s="83" t="s">
        <v>308</v>
      </c>
      <c r="E176" s="83" t="s">
        <v>28</v>
      </c>
      <c r="F176" s="83" t="s">
        <v>883</v>
      </c>
      <c r="G176" s="85">
        <v>18049</v>
      </c>
      <c r="H176" s="86">
        <v>4</v>
      </c>
      <c r="I176" s="87">
        <v>18053</v>
      </c>
      <c r="J176" s="88">
        <v>2.215698221902177E-4</v>
      </c>
      <c r="K176" s="89">
        <v>24185</v>
      </c>
      <c r="L176" s="86">
        <v>2</v>
      </c>
      <c r="M176" s="86">
        <v>24187</v>
      </c>
      <c r="N176" s="88">
        <v>8.2689047835614166E-5</v>
      </c>
      <c r="O176" s="89">
        <v>35380</v>
      </c>
      <c r="P176" s="86">
        <v>4</v>
      </c>
      <c r="Q176" s="86">
        <v>35385</v>
      </c>
      <c r="R176" s="90">
        <v>1.1304224954076586E-4</v>
      </c>
      <c r="S176" s="86">
        <v>77614</v>
      </c>
      <c r="T176" s="86">
        <v>10</v>
      </c>
      <c r="U176" s="86">
        <v>77625</v>
      </c>
      <c r="V176" s="91">
        <v>1.28826136246522E-4</v>
      </c>
      <c r="W176" s="95">
        <v>6.1778812960802101E-5</v>
      </c>
      <c r="X176" s="93">
        <v>2.36903047307382E-4</v>
      </c>
      <c r="Y176" s="83" t="s">
        <v>832</v>
      </c>
      <c r="Z176" s="83" t="s">
        <v>832</v>
      </c>
      <c r="AA176" s="93" t="s">
        <v>832</v>
      </c>
      <c r="AC176" s="83" t="s">
        <v>28</v>
      </c>
    </row>
    <row r="177" spans="1:29" s="78" customFormat="1" x14ac:dyDescent="0.2">
      <c r="A177" s="66" t="s">
        <v>735</v>
      </c>
      <c r="B177" s="71" t="s">
        <v>100</v>
      </c>
      <c r="C177" s="66" t="s">
        <v>895</v>
      </c>
      <c r="D177" s="66" t="s">
        <v>896</v>
      </c>
      <c r="E177" s="66" t="s">
        <v>897</v>
      </c>
      <c r="F177" s="66" t="s">
        <v>867</v>
      </c>
      <c r="G177" s="72">
        <v>101</v>
      </c>
      <c r="H177" s="73">
        <v>79</v>
      </c>
      <c r="I177" s="74">
        <v>180</v>
      </c>
      <c r="J177" s="68">
        <v>0.43888888888888888</v>
      </c>
      <c r="K177" s="75">
        <v>830</v>
      </c>
      <c r="L177" s="73">
        <v>795</v>
      </c>
      <c r="M177" s="73">
        <v>1626</v>
      </c>
      <c r="N177" s="68">
        <v>0.48892988929889297</v>
      </c>
      <c r="O177" s="75">
        <v>358</v>
      </c>
      <c r="P177" s="73">
        <v>303</v>
      </c>
      <c r="Q177" s="73">
        <v>661</v>
      </c>
      <c r="R177" s="69">
        <v>0.45839636913767018</v>
      </c>
      <c r="S177" s="73">
        <v>1289</v>
      </c>
      <c r="T177" s="73">
        <v>1177</v>
      </c>
      <c r="U177" s="73">
        <v>2467</v>
      </c>
      <c r="V177" s="76">
        <v>0.47729115977291198</v>
      </c>
      <c r="W177" s="66">
        <v>0.45741137304715002</v>
      </c>
      <c r="X177" s="77">
        <v>0.49722494452237598</v>
      </c>
      <c r="Y177" s="66">
        <v>0.47727138108918099</v>
      </c>
      <c r="Z177" s="66">
        <v>0.45758794496431998</v>
      </c>
      <c r="AA177" s="77">
        <v>0.49700196784966</v>
      </c>
      <c r="AC177" s="66" t="s">
        <v>28</v>
      </c>
    </row>
    <row r="178" spans="1:29" s="78" customFormat="1" x14ac:dyDescent="0.2">
      <c r="A178" s="66" t="s">
        <v>735</v>
      </c>
      <c r="B178" s="71" t="s">
        <v>100</v>
      </c>
      <c r="C178" s="66" t="s">
        <v>895</v>
      </c>
      <c r="D178" s="66" t="s">
        <v>896</v>
      </c>
      <c r="E178" s="66" t="s">
        <v>897</v>
      </c>
      <c r="F178" s="66" t="s">
        <v>868</v>
      </c>
      <c r="G178" s="72">
        <v>4556</v>
      </c>
      <c r="H178" s="73">
        <v>4083</v>
      </c>
      <c r="I178" s="74">
        <v>8641</v>
      </c>
      <c r="J178" s="68">
        <v>0.47251475523666242</v>
      </c>
      <c r="K178" s="75">
        <v>6173</v>
      </c>
      <c r="L178" s="73">
        <v>6264</v>
      </c>
      <c r="M178" s="73">
        <v>12440</v>
      </c>
      <c r="N178" s="68">
        <v>0.50353697749196147</v>
      </c>
      <c r="O178" s="75">
        <v>6987</v>
      </c>
      <c r="P178" s="73">
        <v>6118</v>
      </c>
      <c r="Q178" s="73">
        <v>13108</v>
      </c>
      <c r="R178" s="69">
        <v>0.46673787000305156</v>
      </c>
      <c r="S178" s="73">
        <v>17716</v>
      </c>
      <c r="T178" s="73">
        <v>16465</v>
      </c>
      <c r="U178" s="73">
        <v>34189</v>
      </c>
      <c r="V178" s="76">
        <v>0.48170035984903897</v>
      </c>
      <c r="W178" s="66">
        <v>0.47639041863368797</v>
      </c>
      <c r="X178" s="77">
        <v>0.48701341135173598</v>
      </c>
      <c r="Y178" s="66">
        <v>0.481680747498416</v>
      </c>
      <c r="Z178" s="66">
        <v>0.47638499610464502</v>
      </c>
      <c r="AA178" s="77">
        <v>0.48697924137528098</v>
      </c>
      <c r="AC178" s="66" t="s">
        <v>28</v>
      </c>
    </row>
    <row r="179" spans="1:29" s="78" customFormat="1" x14ac:dyDescent="0.2">
      <c r="A179" s="66" t="s">
        <v>735</v>
      </c>
      <c r="B179" s="71" t="s">
        <v>100</v>
      </c>
      <c r="C179" s="66" t="s">
        <v>895</v>
      </c>
      <c r="D179" s="66" t="s">
        <v>896</v>
      </c>
      <c r="E179" s="66" t="s">
        <v>897</v>
      </c>
      <c r="F179" s="66" t="s">
        <v>869</v>
      </c>
      <c r="G179" s="72">
        <v>7017</v>
      </c>
      <c r="H179" s="73">
        <v>6053</v>
      </c>
      <c r="I179" s="74">
        <v>13073</v>
      </c>
      <c r="J179" s="68">
        <v>0.46301537520079555</v>
      </c>
      <c r="K179" s="75">
        <v>6126</v>
      </c>
      <c r="L179" s="73">
        <v>5198</v>
      </c>
      <c r="M179" s="73">
        <v>11326</v>
      </c>
      <c r="N179" s="68">
        <v>0.45894402260286066</v>
      </c>
      <c r="O179" s="75">
        <v>5590</v>
      </c>
      <c r="P179" s="73">
        <v>4928</v>
      </c>
      <c r="Q179" s="73">
        <v>10520</v>
      </c>
      <c r="R179" s="69">
        <v>0.46844106463878327</v>
      </c>
      <c r="S179" s="73">
        <v>18733</v>
      </c>
      <c r="T179" s="73">
        <v>16179</v>
      </c>
      <c r="U179" s="73">
        <v>34919</v>
      </c>
      <c r="V179" s="76">
        <v>0.46342231897341901</v>
      </c>
      <c r="W179" s="66">
        <v>0.45818045400587298</v>
      </c>
      <c r="X179" s="77">
        <v>0.468670270489075</v>
      </c>
      <c r="Y179" s="66">
        <v>0.46340202028426303</v>
      </c>
      <c r="Z179" s="66">
        <v>0.45817386099250701</v>
      </c>
      <c r="AA179" s="77">
        <v>0.46863553729195101</v>
      </c>
      <c r="AC179" s="66" t="s">
        <v>28</v>
      </c>
    </row>
    <row r="180" spans="1:29" s="78" customFormat="1" x14ac:dyDescent="0.2">
      <c r="A180" s="66" t="s">
        <v>735</v>
      </c>
      <c r="B180" s="71" t="s">
        <v>100</v>
      </c>
      <c r="C180" s="66" t="s">
        <v>895</v>
      </c>
      <c r="D180" s="66" t="s">
        <v>896</v>
      </c>
      <c r="E180" s="66" t="s">
        <v>897</v>
      </c>
      <c r="F180" s="66" t="s">
        <v>870</v>
      </c>
      <c r="G180" s="72">
        <v>22966</v>
      </c>
      <c r="H180" s="73">
        <v>2</v>
      </c>
      <c r="I180" s="74">
        <v>22972</v>
      </c>
      <c r="J180" s="68">
        <v>8.7062510882813865E-5</v>
      </c>
      <c r="K180" s="75">
        <v>24477</v>
      </c>
      <c r="L180" s="73">
        <v>0</v>
      </c>
      <c r="M180" s="73">
        <v>24481</v>
      </c>
      <c r="N180" s="68">
        <v>0</v>
      </c>
      <c r="O180" s="75">
        <v>5544</v>
      </c>
      <c r="P180" s="73">
        <v>0</v>
      </c>
      <c r="Q180" s="73">
        <v>5544</v>
      </c>
      <c r="R180" s="69">
        <v>0</v>
      </c>
      <c r="S180" s="73">
        <v>52987</v>
      </c>
      <c r="T180" s="73">
        <v>2</v>
      </c>
      <c r="U180" s="73">
        <v>52997</v>
      </c>
      <c r="V180" s="80">
        <v>3.77436826511163E-5</v>
      </c>
      <c r="W180" s="81">
        <v>4.5709677569622797E-6</v>
      </c>
      <c r="X180" s="77">
        <v>1.36336437775511E-4</v>
      </c>
      <c r="Y180" s="81">
        <v>5.4162812721933301E-6</v>
      </c>
      <c r="Z180" s="66">
        <v>0</v>
      </c>
      <c r="AA180" s="79">
        <v>8.5689777757645097E-5</v>
      </c>
      <c r="AC180" s="66" t="s">
        <v>28</v>
      </c>
    </row>
    <row r="181" spans="1:29" s="78" customFormat="1" x14ac:dyDescent="0.2">
      <c r="A181" s="66" t="s">
        <v>735</v>
      </c>
      <c r="B181" s="71" t="s">
        <v>100</v>
      </c>
      <c r="C181" s="66" t="s">
        <v>895</v>
      </c>
      <c r="D181" s="66" t="s">
        <v>896</v>
      </c>
      <c r="E181" s="66" t="s">
        <v>897</v>
      </c>
      <c r="F181" s="66" t="s">
        <v>871</v>
      </c>
      <c r="G181" s="72" t="s">
        <v>832</v>
      </c>
      <c r="H181" s="73" t="s">
        <v>832</v>
      </c>
      <c r="I181" s="74" t="s">
        <v>832</v>
      </c>
      <c r="J181" s="68" t="s">
        <v>832</v>
      </c>
      <c r="K181" s="75" t="s">
        <v>832</v>
      </c>
      <c r="L181" s="73" t="s">
        <v>832</v>
      </c>
      <c r="M181" s="73" t="s">
        <v>832</v>
      </c>
      <c r="N181" s="68" t="s">
        <v>832</v>
      </c>
      <c r="O181" s="75" t="s">
        <v>832</v>
      </c>
      <c r="P181" s="73" t="s">
        <v>832</v>
      </c>
      <c r="Q181" s="73" t="s">
        <v>832</v>
      </c>
      <c r="R181" s="69" t="s">
        <v>832</v>
      </c>
      <c r="S181" s="73" t="s">
        <v>832</v>
      </c>
      <c r="T181" s="73" t="s">
        <v>832</v>
      </c>
      <c r="U181" s="73" t="s">
        <v>832</v>
      </c>
      <c r="V181" s="76" t="s">
        <v>832</v>
      </c>
      <c r="W181" s="66" t="s">
        <v>832</v>
      </c>
      <c r="X181" s="77" t="s">
        <v>832</v>
      </c>
      <c r="Y181" s="66" t="s">
        <v>832</v>
      </c>
      <c r="Z181" s="66" t="s">
        <v>832</v>
      </c>
      <c r="AA181" s="77" t="s">
        <v>832</v>
      </c>
      <c r="AC181" s="66" t="s">
        <v>28</v>
      </c>
    </row>
    <row r="182" spans="1:29" s="78" customFormat="1" x14ac:dyDescent="0.2">
      <c r="A182" s="66" t="s">
        <v>735</v>
      </c>
      <c r="B182" s="71" t="s">
        <v>100</v>
      </c>
      <c r="C182" s="66" t="s">
        <v>895</v>
      </c>
      <c r="D182" s="66" t="s">
        <v>896</v>
      </c>
      <c r="E182" s="66" t="s">
        <v>897</v>
      </c>
      <c r="F182" s="66" t="s">
        <v>872</v>
      </c>
      <c r="G182" s="72">
        <v>16385</v>
      </c>
      <c r="H182" s="73">
        <v>0</v>
      </c>
      <c r="I182" s="74">
        <v>16387</v>
      </c>
      <c r="J182" s="68">
        <v>0</v>
      </c>
      <c r="K182" s="75">
        <v>13710</v>
      </c>
      <c r="L182" s="73">
        <v>2</v>
      </c>
      <c r="M182" s="73">
        <v>13715</v>
      </c>
      <c r="N182" s="68">
        <v>1.4582573824279985E-4</v>
      </c>
      <c r="O182" s="75">
        <v>12551</v>
      </c>
      <c r="P182" s="73">
        <v>1</v>
      </c>
      <c r="Q182" s="73">
        <v>12552</v>
      </c>
      <c r="R182" s="69">
        <v>7.9668578712555765E-5</v>
      </c>
      <c r="S182" s="73">
        <v>42646</v>
      </c>
      <c r="T182" s="73">
        <v>3</v>
      </c>
      <c r="U182" s="73">
        <v>42654</v>
      </c>
      <c r="V182" s="80">
        <v>7.0341625829444999E-5</v>
      </c>
      <c r="W182" s="81">
        <v>1.4506369247620999E-5</v>
      </c>
      <c r="X182" s="77">
        <v>2.0555418189441499E-4</v>
      </c>
      <c r="Y182" s="81">
        <v>3.5832318334619202E-5</v>
      </c>
      <c r="Z182" s="66">
        <v>0</v>
      </c>
      <c r="AA182" s="77">
        <v>1.49438574439345E-4</v>
      </c>
      <c r="AC182" s="66" t="s">
        <v>28</v>
      </c>
    </row>
    <row r="183" spans="1:29" s="78" customFormat="1" x14ac:dyDescent="0.2">
      <c r="A183" s="66" t="s">
        <v>735</v>
      </c>
      <c r="B183" s="71" t="s">
        <v>100</v>
      </c>
      <c r="C183" s="66" t="s">
        <v>895</v>
      </c>
      <c r="D183" s="66" t="s">
        <v>896</v>
      </c>
      <c r="E183" s="66" t="s">
        <v>897</v>
      </c>
      <c r="F183" s="66" t="s">
        <v>873</v>
      </c>
      <c r="G183" s="72" t="s">
        <v>832</v>
      </c>
      <c r="H183" s="73" t="s">
        <v>832</v>
      </c>
      <c r="I183" s="74" t="s">
        <v>832</v>
      </c>
      <c r="J183" s="68" t="s">
        <v>832</v>
      </c>
      <c r="K183" s="75">
        <v>39029</v>
      </c>
      <c r="L183" s="73">
        <v>0</v>
      </c>
      <c r="M183" s="73">
        <v>39039</v>
      </c>
      <c r="N183" s="68">
        <v>0</v>
      </c>
      <c r="O183" s="75">
        <v>27738</v>
      </c>
      <c r="P183" s="73">
        <v>6</v>
      </c>
      <c r="Q183" s="73">
        <v>27749</v>
      </c>
      <c r="R183" s="69">
        <v>2.1622400807236298E-4</v>
      </c>
      <c r="S183" s="73">
        <v>66767</v>
      </c>
      <c r="T183" s="73">
        <v>6</v>
      </c>
      <c r="U183" s="73">
        <v>66788</v>
      </c>
      <c r="V183" s="80">
        <v>8.9856678597636798E-5</v>
      </c>
      <c r="W183" s="81">
        <v>3.2976508320980303E-5</v>
      </c>
      <c r="X183" s="77">
        <v>1.9556982142893199E-4</v>
      </c>
      <c r="Y183" s="81">
        <v>5.4892837828576897E-5</v>
      </c>
      <c r="Z183" s="66">
        <v>0</v>
      </c>
      <c r="AA183" s="77">
        <v>1.4958203540721201E-4</v>
      </c>
      <c r="AC183" s="66" t="s">
        <v>28</v>
      </c>
    </row>
    <row r="184" spans="1:29" s="78" customFormat="1" x14ac:dyDescent="0.2">
      <c r="A184" s="66" t="s">
        <v>735</v>
      </c>
      <c r="B184" s="71" t="s">
        <v>100</v>
      </c>
      <c r="C184" s="66" t="s">
        <v>895</v>
      </c>
      <c r="D184" s="66" t="s">
        <v>896</v>
      </c>
      <c r="E184" s="66" t="s">
        <v>897</v>
      </c>
      <c r="F184" s="66" t="s">
        <v>874</v>
      </c>
      <c r="G184" s="72">
        <v>12576</v>
      </c>
      <c r="H184" s="73">
        <v>1</v>
      </c>
      <c r="I184" s="74">
        <v>12577</v>
      </c>
      <c r="J184" s="68">
        <v>7.9510217062892579E-5</v>
      </c>
      <c r="K184" s="75">
        <v>11429</v>
      </c>
      <c r="L184" s="73">
        <v>0</v>
      </c>
      <c r="M184" s="73">
        <v>11432</v>
      </c>
      <c r="N184" s="68">
        <v>0</v>
      </c>
      <c r="O184" s="75" t="s">
        <v>832</v>
      </c>
      <c r="P184" s="73" t="s">
        <v>832</v>
      </c>
      <c r="Q184" s="73" t="s">
        <v>832</v>
      </c>
      <c r="R184" s="69" t="s">
        <v>832</v>
      </c>
      <c r="S184" s="73">
        <v>24005</v>
      </c>
      <c r="T184" s="73">
        <v>1</v>
      </c>
      <c r="U184" s="73">
        <v>24009</v>
      </c>
      <c r="V184" s="80">
        <v>4.1656252603515798E-5</v>
      </c>
      <c r="W184" s="81">
        <v>1.0546444486230401E-6</v>
      </c>
      <c r="X184" s="77">
        <v>2.3207168603214901E-4</v>
      </c>
      <c r="Y184" s="81">
        <v>8.7960335834059301E-6</v>
      </c>
      <c r="Z184" s="66">
        <v>0</v>
      </c>
      <c r="AA184" s="77">
        <v>1.5054475786345199E-4</v>
      </c>
      <c r="AC184" s="66" t="s">
        <v>28</v>
      </c>
    </row>
    <row r="185" spans="1:29" s="78" customFormat="1" x14ac:dyDescent="0.2">
      <c r="A185" s="66" t="s">
        <v>735</v>
      </c>
      <c r="B185" s="71" t="s">
        <v>100</v>
      </c>
      <c r="C185" s="66" t="s">
        <v>895</v>
      </c>
      <c r="D185" s="66" t="s">
        <v>896</v>
      </c>
      <c r="E185" s="66" t="s">
        <v>897</v>
      </c>
      <c r="F185" s="66" t="s">
        <v>875</v>
      </c>
      <c r="G185" s="72">
        <v>25957</v>
      </c>
      <c r="H185" s="73">
        <v>0</v>
      </c>
      <c r="I185" s="74">
        <v>25962</v>
      </c>
      <c r="J185" s="68">
        <v>0</v>
      </c>
      <c r="K185" s="75">
        <v>10270</v>
      </c>
      <c r="L185" s="73">
        <v>0</v>
      </c>
      <c r="M185" s="73">
        <v>10270</v>
      </c>
      <c r="N185" s="68">
        <v>0</v>
      </c>
      <c r="O185" s="75">
        <v>32696</v>
      </c>
      <c r="P185" s="73">
        <v>0</v>
      </c>
      <c r="Q185" s="73">
        <v>32699</v>
      </c>
      <c r="R185" s="69">
        <v>0</v>
      </c>
      <c r="S185" s="73">
        <v>68923</v>
      </c>
      <c r="T185" s="73">
        <v>0</v>
      </c>
      <c r="U185" s="73">
        <v>68931</v>
      </c>
      <c r="V185" s="76">
        <v>0</v>
      </c>
      <c r="W185" s="66">
        <v>0</v>
      </c>
      <c r="X185" s="79">
        <v>5.3520315979228598E-5</v>
      </c>
      <c r="Y185" s="66">
        <v>0</v>
      </c>
      <c r="Z185" s="66">
        <v>0</v>
      </c>
      <c r="AA185" s="79">
        <v>1.9627097652639701E-5</v>
      </c>
      <c r="AC185" s="66" t="s">
        <v>28</v>
      </c>
    </row>
    <row r="186" spans="1:29" s="78" customFormat="1" x14ac:dyDescent="0.2">
      <c r="A186" s="66" t="s">
        <v>735</v>
      </c>
      <c r="B186" s="71" t="s">
        <v>100</v>
      </c>
      <c r="C186" s="66" t="s">
        <v>895</v>
      </c>
      <c r="D186" s="66" t="s">
        <v>896</v>
      </c>
      <c r="E186" s="66" t="s">
        <v>897</v>
      </c>
      <c r="F186" s="66" t="s">
        <v>876</v>
      </c>
      <c r="G186" s="72">
        <v>13855</v>
      </c>
      <c r="H186" s="73">
        <v>0</v>
      </c>
      <c r="I186" s="74">
        <v>13856</v>
      </c>
      <c r="J186" s="68">
        <v>0</v>
      </c>
      <c r="K186" s="75">
        <v>28416</v>
      </c>
      <c r="L186" s="73">
        <v>1</v>
      </c>
      <c r="M186" s="73">
        <v>28423</v>
      </c>
      <c r="N186" s="68">
        <v>3.5182774513598143E-5</v>
      </c>
      <c r="O186" s="75">
        <v>28163</v>
      </c>
      <c r="P186" s="73">
        <v>0</v>
      </c>
      <c r="Q186" s="73">
        <v>28169</v>
      </c>
      <c r="R186" s="69">
        <v>0</v>
      </c>
      <c r="S186" s="73">
        <v>70434</v>
      </c>
      <c r="T186" s="73">
        <v>1</v>
      </c>
      <c r="U186" s="73">
        <v>70448</v>
      </c>
      <c r="V186" s="80">
        <v>1.41974870447931E-5</v>
      </c>
      <c r="W186" s="81">
        <v>3.5944918625764002E-7</v>
      </c>
      <c r="X186" s="79">
        <v>7.9100767774311804E-5</v>
      </c>
      <c r="Y186" s="81">
        <v>1.18672915434134E-16</v>
      </c>
      <c r="Z186" s="66">
        <v>0</v>
      </c>
      <c r="AA186" s="79">
        <v>4.0546067502303099E-5</v>
      </c>
      <c r="AC186" s="66" t="s">
        <v>28</v>
      </c>
    </row>
    <row r="187" spans="1:29" s="78" customFormat="1" x14ac:dyDescent="0.2">
      <c r="A187" s="66" t="s">
        <v>735</v>
      </c>
      <c r="B187" s="71" t="s">
        <v>100</v>
      </c>
      <c r="C187" s="66" t="s">
        <v>895</v>
      </c>
      <c r="D187" s="66" t="s">
        <v>896</v>
      </c>
      <c r="E187" s="66" t="s">
        <v>897</v>
      </c>
      <c r="F187" s="66" t="s">
        <v>877</v>
      </c>
      <c r="G187" s="72">
        <v>3592</v>
      </c>
      <c r="H187" s="73">
        <v>0</v>
      </c>
      <c r="I187" s="74">
        <v>3593</v>
      </c>
      <c r="J187" s="68">
        <v>0</v>
      </c>
      <c r="K187" s="75">
        <v>28198</v>
      </c>
      <c r="L187" s="73">
        <v>0</v>
      </c>
      <c r="M187" s="73">
        <v>28201</v>
      </c>
      <c r="N187" s="68">
        <v>0</v>
      </c>
      <c r="O187" s="75">
        <v>27698</v>
      </c>
      <c r="P187" s="73">
        <v>0</v>
      </c>
      <c r="Q187" s="73">
        <v>27706</v>
      </c>
      <c r="R187" s="69">
        <v>0</v>
      </c>
      <c r="S187" s="73">
        <v>59488</v>
      </c>
      <c r="T187" s="73">
        <v>0</v>
      </c>
      <c r="U187" s="73">
        <v>59500</v>
      </c>
      <c r="V187" s="76">
        <v>0</v>
      </c>
      <c r="W187" s="66">
        <v>0</v>
      </c>
      <c r="X187" s="79">
        <v>6.2008557723988296E-5</v>
      </c>
      <c r="Y187" s="66">
        <v>0</v>
      </c>
      <c r="Z187" s="66">
        <v>0</v>
      </c>
      <c r="AA187" s="79">
        <v>2.2739986988698199E-5</v>
      </c>
      <c r="AC187" s="66" t="s">
        <v>28</v>
      </c>
    </row>
    <row r="188" spans="1:29" s="78" customFormat="1" x14ac:dyDescent="0.2">
      <c r="A188" s="66" t="s">
        <v>735</v>
      </c>
      <c r="B188" s="71" t="s">
        <v>100</v>
      </c>
      <c r="C188" s="66" t="s">
        <v>895</v>
      </c>
      <c r="D188" s="66" t="s">
        <v>896</v>
      </c>
      <c r="E188" s="66" t="s">
        <v>897</v>
      </c>
      <c r="F188" s="66" t="s">
        <v>878</v>
      </c>
      <c r="G188" s="72">
        <v>1274</v>
      </c>
      <c r="H188" s="73">
        <v>0</v>
      </c>
      <c r="I188" s="74">
        <v>1274</v>
      </c>
      <c r="J188" s="68">
        <v>0</v>
      </c>
      <c r="K188" s="75">
        <v>30581</v>
      </c>
      <c r="L188" s="73">
        <v>0</v>
      </c>
      <c r="M188" s="73">
        <v>30585</v>
      </c>
      <c r="N188" s="68">
        <v>0</v>
      </c>
      <c r="O188" s="75">
        <v>31308</v>
      </c>
      <c r="P188" s="73">
        <v>0</v>
      </c>
      <c r="Q188" s="73">
        <v>31317</v>
      </c>
      <c r="R188" s="69">
        <v>0</v>
      </c>
      <c r="S188" s="73">
        <v>63163</v>
      </c>
      <c r="T188" s="73">
        <v>0</v>
      </c>
      <c r="U188" s="73">
        <v>63176</v>
      </c>
      <c r="V188" s="76">
        <v>0</v>
      </c>
      <c r="W188" s="66">
        <v>0</v>
      </c>
      <c r="X188" s="79">
        <v>5.8400831756744598E-5</v>
      </c>
      <c r="Y188" s="66">
        <v>0</v>
      </c>
      <c r="Z188" s="66">
        <v>0</v>
      </c>
      <c r="AA188" s="79">
        <v>2.1416925112654799E-5</v>
      </c>
      <c r="AC188" s="66" t="s">
        <v>28</v>
      </c>
    </row>
    <row r="189" spans="1:29" s="78" customFormat="1" x14ac:dyDescent="0.2">
      <c r="A189" s="66" t="s">
        <v>735</v>
      </c>
      <c r="B189" s="71" t="s">
        <v>100</v>
      </c>
      <c r="C189" s="66" t="s">
        <v>895</v>
      </c>
      <c r="D189" s="66" t="s">
        <v>896</v>
      </c>
      <c r="E189" s="66" t="s">
        <v>897</v>
      </c>
      <c r="F189" s="66" t="s">
        <v>879</v>
      </c>
      <c r="G189" s="72">
        <v>40941</v>
      </c>
      <c r="H189" s="73">
        <v>0</v>
      </c>
      <c r="I189" s="74">
        <v>40945</v>
      </c>
      <c r="J189" s="68">
        <v>0</v>
      </c>
      <c r="K189" s="75">
        <v>39151</v>
      </c>
      <c r="L189" s="73">
        <v>1</v>
      </c>
      <c r="M189" s="73">
        <v>39163</v>
      </c>
      <c r="N189" s="68">
        <v>2.5534305339223245E-5</v>
      </c>
      <c r="O189" s="75">
        <v>37696</v>
      </c>
      <c r="P189" s="73">
        <v>0</v>
      </c>
      <c r="Q189" s="73">
        <v>37704</v>
      </c>
      <c r="R189" s="69">
        <v>0</v>
      </c>
      <c r="S189" s="73">
        <v>117788</v>
      </c>
      <c r="T189" s="73">
        <v>1</v>
      </c>
      <c r="U189" s="73">
        <v>117812</v>
      </c>
      <c r="V189" s="80">
        <v>8.4897571080491392E-6</v>
      </c>
      <c r="W189" s="81">
        <v>2.1494201719481001E-7</v>
      </c>
      <c r="X189" s="79">
        <v>4.7300981147938703E-5</v>
      </c>
      <c r="Y189" s="81">
        <v>1.1241934136824801E-16</v>
      </c>
      <c r="Z189" s="66">
        <v>0</v>
      </c>
      <c r="AA189" s="79">
        <v>2.2307000099220899E-5</v>
      </c>
      <c r="AC189" s="66" t="s">
        <v>28</v>
      </c>
    </row>
    <row r="190" spans="1:29" s="78" customFormat="1" x14ac:dyDescent="0.2">
      <c r="A190" s="66" t="s">
        <v>735</v>
      </c>
      <c r="B190" s="71" t="s">
        <v>100</v>
      </c>
      <c r="C190" s="66" t="s">
        <v>895</v>
      </c>
      <c r="D190" s="66" t="s">
        <v>896</v>
      </c>
      <c r="E190" s="66" t="s">
        <v>897</v>
      </c>
      <c r="F190" s="66" t="s">
        <v>880</v>
      </c>
      <c r="G190" s="72">
        <v>12328</v>
      </c>
      <c r="H190" s="73">
        <v>1</v>
      </c>
      <c r="I190" s="74">
        <v>12330</v>
      </c>
      <c r="J190" s="68">
        <v>8.1103000811030008E-5</v>
      </c>
      <c r="K190" s="75">
        <v>21462</v>
      </c>
      <c r="L190" s="73">
        <v>1</v>
      </c>
      <c r="M190" s="73">
        <v>21467</v>
      </c>
      <c r="N190" s="68">
        <v>4.6583127591186475E-5</v>
      </c>
      <c r="O190" s="75">
        <v>14389</v>
      </c>
      <c r="P190" s="73">
        <v>1</v>
      </c>
      <c r="Q190" s="73">
        <v>14394</v>
      </c>
      <c r="R190" s="69">
        <v>6.947339169098236E-5</v>
      </c>
      <c r="S190" s="73">
        <v>48179</v>
      </c>
      <c r="T190" s="73">
        <v>3</v>
      </c>
      <c r="U190" s="73">
        <v>48191</v>
      </c>
      <c r="V190" s="80">
        <v>6.22639159852227E-5</v>
      </c>
      <c r="W190" s="81">
        <v>1.2840500424645599E-5</v>
      </c>
      <c r="X190" s="77">
        <v>1.8195069470716799E-4</v>
      </c>
      <c r="Y190" s="81">
        <v>2.8139596912939602E-5</v>
      </c>
      <c r="Z190" s="66">
        <v>0</v>
      </c>
      <c r="AA190" s="77">
        <v>1.2903601256535901E-4</v>
      </c>
      <c r="AC190" s="66" t="s">
        <v>28</v>
      </c>
    </row>
    <row r="191" spans="1:29" s="82" customFormat="1" x14ac:dyDescent="0.2">
      <c r="A191" s="66" t="s">
        <v>735</v>
      </c>
      <c r="B191" s="71" t="s">
        <v>100</v>
      </c>
      <c r="C191" s="66" t="s">
        <v>895</v>
      </c>
      <c r="D191" s="66" t="s">
        <v>896</v>
      </c>
      <c r="E191" s="66" t="s">
        <v>897</v>
      </c>
      <c r="F191" s="66" t="s">
        <v>881</v>
      </c>
      <c r="G191" s="72">
        <v>13850</v>
      </c>
      <c r="H191" s="73">
        <v>0</v>
      </c>
      <c r="I191" s="74">
        <v>13851</v>
      </c>
      <c r="J191" s="68">
        <v>0</v>
      </c>
      <c r="K191" s="75">
        <v>21514</v>
      </c>
      <c r="L191" s="73">
        <v>0</v>
      </c>
      <c r="M191" s="73">
        <v>21516</v>
      </c>
      <c r="N191" s="68">
        <v>0</v>
      </c>
      <c r="O191" s="75">
        <v>19953</v>
      </c>
      <c r="P191" s="73">
        <v>0</v>
      </c>
      <c r="Q191" s="73">
        <v>19957</v>
      </c>
      <c r="R191" s="69">
        <v>0</v>
      </c>
      <c r="S191" s="73">
        <v>55317</v>
      </c>
      <c r="T191" s="73">
        <v>0</v>
      </c>
      <c r="U191" s="73">
        <v>55324</v>
      </c>
      <c r="V191" s="76">
        <v>0</v>
      </c>
      <c r="W191" s="66">
        <v>0</v>
      </c>
      <c r="X191" s="79">
        <v>6.6683957159773395E-5</v>
      </c>
      <c r="Y191" s="66" t="s">
        <v>832</v>
      </c>
      <c r="Z191" s="66" t="s">
        <v>832</v>
      </c>
      <c r="AA191" s="77" t="s">
        <v>832</v>
      </c>
      <c r="AC191" s="66" t="s">
        <v>28</v>
      </c>
    </row>
    <row r="192" spans="1:29" s="82" customFormat="1" x14ac:dyDescent="0.2">
      <c r="A192" s="66" t="s">
        <v>735</v>
      </c>
      <c r="B192" s="71" t="s">
        <v>100</v>
      </c>
      <c r="C192" s="66" t="s">
        <v>895</v>
      </c>
      <c r="D192" s="66" t="s">
        <v>896</v>
      </c>
      <c r="E192" s="66" t="s">
        <v>897</v>
      </c>
      <c r="F192" s="66" t="s">
        <v>882</v>
      </c>
      <c r="G192" s="72">
        <v>44403</v>
      </c>
      <c r="H192" s="73">
        <v>3</v>
      </c>
      <c r="I192" s="74">
        <v>44416</v>
      </c>
      <c r="J192" s="68">
        <v>6.7543227665706058E-5</v>
      </c>
      <c r="K192" s="75">
        <v>1</v>
      </c>
      <c r="L192" s="73">
        <v>0</v>
      </c>
      <c r="M192" s="73">
        <v>1</v>
      </c>
      <c r="N192" s="68">
        <v>0</v>
      </c>
      <c r="O192" s="75">
        <v>1</v>
      </c>
      <c r="P192" s="73">
        <v>0</v>
      </c>
      <c r="Q192" s="73">
        <v>1</v>
      </c>
      <c r="R192" s="69">
        <v>0</v>
      </c>
      <c r="S192" s="73">
        <v>44405</v>
      </c>
      <c r="T192" s="73">
        <v>3</v>
      </c>
      <c r="U192" s="73">
        <v>44418</v>
      </c>
      <c r="V192" s="80">
        <v>6.7555395424247897E-5</v>
      </c>
      <c r="W192" s="81">
        <v>1.3931763312305499E-5</v>
      </c>
      <c r="X192" s="77">
        <v>1.9741271352917799E-4</v>
      </c>
      <c r="Y192" s="66" t="s">
        <v>832</v>
      </c>
      <c r="Z192" s="66" t="s">
        <v>832</v>
      </c>
      <c r="AA192" s="77" t="s">
        <v>832</v>
      </c>
      <c r="AC192" s="66" t="s">
        <v>28</v>
      </c>
    </row>
    <row r="193" spans="1:29" s="82" customFormat="1" x14ac:dyDescent="0.2">
      <c r="A193" s="83" t="s">
        <v>735</v>
      </c>
      <c r="B193" s="84" t="s">
        <v>100</v>
      </c>
      <c r="C193" s="83" t="s">
        <v>895</v>
      </c>
      <c r="D193" s="83" t="s">
        <v>896</v>
      </c>
      <c r="E193" s="83" t="s">
        <v>897</v>
      </c>
      <c r="F193" s="83" t="s">
        <v>883</v>
      </c>
      <c r="G193" s="85">
        <v>17777</v>
      </c>
      <c r="H193" s="86">
        <v>0</v>
      </c>
      <c r="I193" s="87">
        <v>17778</v>
      </c>
      <c r="J193" s="88">
        <v>0</v>
      </c>
      <c r="K193" s="89">
        <v>18879</v>
      </c>
      <c r="L193" s="86">
        <v>0</v>
      </c>
      <c r="M193" s="86">
        <v>18882</v>
      </c>
      <c r="N193" s="88">
        <v>0</v>
      </c>
      <c r="O193" s="89">
        <v>22200</v>
      </c>
      <c r="P193" s="86">
        <v>2</v>
      </c>
      <c r="Q193" s="86">
        <v>22207</v>
      </c>
      <c r="R193" s="90">
        <v>9.0061692259197547E-5</v>
      </c>
      <c r="S193" s="86">
        <v>58856</v>
      </c>
      <c r="T193" s="86">
        <v>2</v>
      </c>
      <c r="U193" s="86">
        <v>58867</v>
      </c>
      <c r="V193" s="94">
        <v>3.39800876686262E-5</v>
      </c>
      <c r="W193" s="95">
        <v>4.1151727509078097E-6</v>
      </c>
      <c r="X193" s="93">
        <v>1.2274231226818899E-4</v>
      </c>
      <c r="Y193" s="83" t="s">
        <v>832</v>
      </c>
      <c r="Z193" s="83" t="s">
        <v>832</v>
      </c>
      <c r="AA193" s="93" t="s">
        <v>832</v>
      </c>
      <c r="AC193" s="83" t="s">
        <v>28</v>
      </c>
    </row>
    <row r="194" spans="1:29" s="78" customFormat="1" x14ac:dyDescent="0.2">
      <c r="A194" s="66" t="s">
        <v>898</v>
      </c>
      <c r="B194" s="71" t="s">
        <v>108</v>
      </c>
      <c r="C194" s="66" t="s">
        <v>899</v>
      </c>
      <c r="D194" s="66" t="s">
        <v>320</v>
      </c>
      <c r="E194" s="66" t="s">
        <v>900</v>
      </c>
      <c r="F194" s="66" t="s">
        <v>867</v>
      </c>
      <c r="G194" s="72">
        <v>2341</v>
      </c>
      <c r="H194" s="73">
        <v>2365</v>
      </c>
      <c r="I194" s="74">
        <v>4709</v>
      </c>
      <c r="J194" s="68">
        <v>0.50222977277553615</v>
      </c>
      <c r="K194" s="75">
        <v>4274</v>
      </c>
      <c r="L194" s="73">
        <v>4336</v>
      </c>
      <c r="M194" s="73">
        <v>8628</v>
      </c>
      <c r="N194" s="68">
        <v>0.50254983773759854</v>
      </c>
      <c r="O194" s="75">
        <v>9561</v>
      </c>
      <c r="P194" s="73">
        <v>9268</v>
      </c>
      <c r="Q194" s="73">
        <v>18840</v>
      </c>
      <c r="R194" s="69">
        <v>0.49193205944798302</v>
      </c>
      <c r="S194" s="73">
        <v>16176</v>
      </c>
      <c r="T194" s="73">
        <v>15969</v>
      </c>
      <c r="U194" s="73">
        <v>32177</v>
      </c>
      <c r="V194" s="76">
        <v>0.496780214652356</v>
      </c>
      <c r="W194" s="66">
        <v>0.49129937544319602</v>
      </c>
      <c r="X194" s="77">
        <v>0.50226163583514805</v>
      </c>
      <c r="Y194" s="66">
        <v>0.49673170188649801</v>
      </c>
      <c r="Z194" s="66">
        <v>0.49126578505471302</v>
      </c>
      <c r="AA194" s="77">
        <v>0.502198134608139</v>
      </c>
      <c r="AC194" s="66" t="s">
        <v>28</v>
      </c>
    </row>
    <row r="195" spans="1:29" s="78" customFormat="1" x14ac:dyDescent="0.2">
      <c r="A195" s="66" t="s">
        <v>898</v>
      </c>
      <c r="B195" s="71" t="s">
        <v>108</v>
      </c>
      <c r="C195" s="66" t="s">
        <v>899</v>
      </c>
      <c r="D195" s="66" t="s">
        <v>320</v>
      </c>
      <c r="E195" s="66" t="s">
        <v>900</v>
      </c>
      <c r="F195" s="66" t="s">
        <v>868</v>
      </c>
      <c r="G195" s="72">
        <v>2616</v>
      </c>
      <c r="H195" s="73">
        <v>2762</v>
      </c>
      <c r="I195" s="74">
        <v>5384</v>
      </c>
      <c r="J195" s="68">
        <v>0.51300148588410099</v>
      </c>
      <c r="K195" s="75">
        <v>4586</v>
      </c>
      <c r="L195" s="73">
        <v>6205</v>
      </c>
      <c r="M195" s="73">
        <v>10811</v>
      </c>
      <c r="N195" s="68">
        <v>0.57395245583202292</v>
      </c>
      <c r="O195" s="75">
        <v>4381</v>
      </c>
      <c r="P195" s="73">
        <v>4349</v>
      </c>
      <c r="Q195" s="73">
        <v>8747</v>
      </c>
      <c r="R195" s="69">
        <v>0.49719903967074425</v>
      </c>
      <c r="S195" s="73">
        <v>11583</v>
      </c>
      <c r="T195" s="73">
        <v>13316</v>
      </c>
      <c r="U195" s="73">
        <v>24942</v>
      </c>
      <c r="V195" s="76">
        <v>0.53480059440138195</v>
      </c>
      <c r="W195" s="66">
        <v>0.52858130643323498</v>
      </c>
      <c r="X195" s="77">
        <v>0.54101175752194297</v>
      </c>
      <c r="Y195" s="66">
        <v>0.53475575169894995</v>
      </c>
      <c r="Z195" s="66">
        <v>0.52855634375759397</v>
      </c>
      <c r="AA195" s="77">
        <v>0.54094799342884903</v>
      </c>
      <c r="AC195" s="66" t="s">
        <v>28</v>
      </c>
    </row>
    <row r="196" spans="1:29" s="78" customFormat="1" x14ac:dyDescent="0.2">
      <c r="A196" s="66" t="s">
        <v>898</v>
      </c>
      <c r="B196" s="71" t="s">
        <v>108</v>
      </c>
      <c r="C196" s="66" t="s">
        <v>899</v>
      </c>
      <c r="D196" s="66" t="s">
        <v>320</v>
      </c>
      <c r="E196" s="66" t="s">
        <v>900</v>
      </c>
      <c r="F196" s="66" t="s">
        <v>869</v>
      </c>
      <c r="G196" s="72">
        <v>12718</v>
      </c>
      <c r="H196" s="73">
        <v>12234</v>
      </c>
      <c r="I196" s="74">
        <v>24975</v>
      </c>
      <c r="J196" s="68">
        <v>0.48984984984984986</v>
      </c>
      <c r="K196" s="75">
        <v>18136</v>
      </c>
      <c r="L196" s="73">
        <v>18078</v>
      </c>
      <c r="M196" s="73">
        <v>36260</v>
      </c>
      <c r="N196" s="68">
        <v>0.49856591285162716</v>
      </c>
      <c r="O196" s="75">
        <v>23924</v>
      </c>
      <c r="P196" s="73">
        <v>22435</v>
      </c>
      <c r="Q196" s="73">
        <v>46403</v>
      </c>
      <c r="R196" s="69">
        <v>0.48348167144365667</v>
      </c>
      <c r="S196" s="73">
        <v>54778</v>
      </c>
      <c r="T196" s="73">
        <v>52747</v>
      </c>
      <c r="U196" s="73">
        <v>107638</v>
      </c>
      <c r="V196" s="76">
        <v>0.49055568472448302</v>
      </c>
      <c r="W196" s="66">
        <v>0.48756328674691002</v>
      </c>
      <c r="X196" s="77">
        <v>0.49354859217957497</v>
      </c>
      <c r="Y196" s="66">
        <v>0.49050657440094703</v>
      </c>
      <c r="Z196" s="66">
        <v>0.487518436826475</v>
      </c>
      <c r="AA196" s="77">
        <v>0.49349516162759499</v>
      </c>
      <c r="AC196" s="66" t="s">
        <v>28</v>
      </c>
    </row>
    <row r="197" spans="1:29" s="78" customFormat="1" x14ac:dyDescent="0.2">
      <c r="A197" s="66" t="s">
        <v>898</v>
      </c>
      <c r="B197" s="71" t="s">
        <v>108</v>
      </c>
      <c r="C197" s="66" t="s">
        <v>899</v>
      </c>
      <c r="D197" s="66" t="s">
        <v>320</v>
      </c>
      <c r="E197" s="66" t="s">
        <v>900</v>
      </c>
      <c r="F197" s="66" t="s">
        <v>870</v>
      </c>
      <c r="G197" s="72">
        <v>11572</v>
      </c>
      <c r="H197" s="73">
        <v>1</v>
      </c>
      <c r="I197" s="74">
        <v>11579</v>
      </c>
      <c r="J197" s="68">
        <v>8.6363243803437264E-5</v>
      </c>
      <c r="K197" s="75">
        <v>26132</v>
      </c>
      <c r="L197" s="73">
        <v>3</v>
      </c>
      <c r="M197" s="73">
        <v>26149</v>
      </c>
      <c r="N197" s="68">
        <v>1.1472714061723201E-4</v>
      </c>
      <c r="O197" s="75">
        <v>37778</v>
      </c>
      <c r="P197" s="73">
        <v>3</v>
      </c>
      <c r="Q197" s="73">
        <v>37793</v>
      </c>
      <c r="R197" s="69">
        <v>7.937977932421348E-5</v>
      </c>
      <c r="S197" s="73">
        <v>75482</v>
      </c>
      <c r="T197" s="73">
        <v>7</v>
      </c>
      <c r="U197" s="73">
        <v>75521</v>
      </c>
      <c r="V197" s="80">
        <v>9.2728741935911197E-5</v>
      </c>
      <c r="W197" s="81">
        <v>3.72825502638E-5</v>
      </c>
      <c r="X197" s="77">
        <v>1.9104725581530101E-4</v>
      </c>
      <c r="Y197" s="81">
        <v>3.4304196310168398E-7</v>
      </c>
      <c r="Z197" s="66">
        <v>0</v>
      </c>
      <c r="AA197" s="79">
        <v>9.2120399421664206E-5</v>
      </c>
      <c r="AC197" s="66" t="s">
        <v>28</v>
      </c>
    </row>
    <row r="198" spans="1:29" s="78" customFormat="1" x14ac:dyDescent="0.2">
      <c r="A198" s="66" t="s">
        <v>898</v>
      </c>
      <c r="B198" s="71" t="s">
        <v>108</v>
      </c>
      <c r="C198" s="66" t="s">
        <v>899</v>
      </c>
      <c r="D198" s="66" t="s">
        <v>320</v>
      </c>
      <c r="E198" s="66" t="s">
        <v>900</v>
      </c>
      <c r="F198" s="66" t="s">
        <v>871</v>
      </c>
      <c r="G198" s="72">
        <v>12369</v>
      </c>
      <c r="H198" s="73">
        <v>1</v>
      </c>
      <c r="I198" s="74">
        <v>12376</v>
      </c>
      <c r="J198" s="68">
        <v>8.0801551389786681E-5</v>
      </c>
      <c r="K198" s="75">
        <v>10271</v>
      </c>
      <c r="L198" s="73">
        <v>0</v>
      </c>
      <c r="M198" s="73">
        <v>10278</v>
      </c>
      <c r="N198" s="68">
        <v>0</v>
      </c>
      <c r="O198" s="75">
        <v>88746</v>
      </c>
      <c r="P198" s="73">
        <v>16</v>
      </c>
      <c r="Q198" s="73">
        <v>88803</v>
      </c>
      <c r="R198" s="69">
        <v>1.8017409321757148E-4</v>
      </c>
      <c r="S198" s="73">
        <v>111386</v>
      </c>
      <c r="T198" s="73">
        <v>17</v>
      </c>
      <c r="U198" s="73">
        <v>111457</v>
      </c>
      <c r="V198" s="76">
        <v>1.5259912210622699E-4</v>
      </c>
      <c r="W198" s="81">
        <v>8.8897044738021596E-5</v>
      </c>
      <c r="X198" s="77">
        <v>2.4431477131785798E-4</v>
      </c>
      <c r="Y198" s="81">
        <v>5.8990311366087897E-5</v>
      </c>
      <c r="Z198" s="66">
        <v>0</v>
      </c>
      <c r="AA198" s="77">
        <v>1.4952966983612201E-4</v>
      </c>
      <c r="AC198" s="66" t="s">
        <v>28</v>
      </c>
    </row>
    <row r="199" spans="1:29" s="78" customFormat="1" x14ac:dyDescent="0.2">
      <c r="A199" s="66" t="s">
        <v>898</v>
      </c>
      <c r="B199" s="71" t="s">
        <v>108</v>
      </c>
      <c r="C199" s="66" t="s">
        <v>899</v>
      </c>
      <c r="D199" s="66" t="s">
        <v>320</v>
      </c>
      <c r="E199" s="66" t="s">
        <v>900</v>
      </c>
      <c r="F199" s="66" t="s">
        <v>872</v>
      </c>
      <c r="G199" s="72">
        <v>8791</v>
      </c>
      <c r="H199" s="73">
        <v>2</v>
      </c>
      <c r="I199" s="74">
        <v>8797</v>
      </c>
      <c r="J199" s="68">
        <v>2.2735023303398886E-4</v>
      </c>
      <c r="K199" s="75">
        <v>36165</v>
      </c>
      <c r="L199" s="73">
        <v>4</v>
      </c>
      <c r="M199" s="73">
        <v>36185</v>
      </c>
      <c r="N199" s="68">
        <v>1.1054304269725024E-4</v>
      </c>
      <c r="O199" s="75">
        <v>45791</v>
      </c>
      <c r="P199" s="73">
        <v>7</v>
      </c>
      <c r="Q199" s="73">
        <v>45824</v>
      </c>
      <c r="R199" s="69">
        <v>1.5275837988826816E-4</v>
      </c>
      <c r="S199" s="73">
        <v>90747</v>
      </c>
      <c r="T199" s="73">
        <v>13</v>
      </c>
      <c r="U199" s="73">
        <v>90806</v>
      </c>
      <c r="V199" s="76">
        <v>1.4323490524460099E-4</v>
      </c>
      <c r="W199" s="81">
        <v>7.6268688237668105E-5</v>
      </c>
      <c r="X199" s="77">
        <v>2.4492359509216503E-4</v>
      </c>
      <c r="Y199" s="81">
        <v>4.97175072781175E-5</v>
      </c>
      <c r="Z199" s="66">
        <v>0</v>
      </c>
      <c r="AA199" s="77">
        <v>1.47705415239559E-4</v>
      </c>
      <c r="AC199" s="66" t="s">
        <v>28</v>
      </c>
    </row>
    <row r="200" spans="1:29" s="78" customFormat="1" x14ac:dyDescent="0.2">
      <c r="A200" s="66" t="s">
        <v>898</v>
      </c>
      <c r="B200" s="71" t="s">
        <v>108</v>
      </c>
      <c r="C200" s="66" t="s">
        <v>899</v>
      </c>
      <c r="D200" s="66" t="s">
        <v>320</v>
      </c>
      <c r="E200" s="66" t="s">
        <v>900</v>
      </c>
      <c r="F200" s="66" t="s">
        <v>873</v>
      </c>
      <c r="G200" s="72">
        <v>8583</v>
      </c>
      <c r="H200" s="73">
        <v>2</v>
      </c>
      <c r="I200" s="74">
        <v>8588</v>
      </c>
      <c r="J200" s="68">
        <v>2.328830926874709E-4</v>
      </c>
      <c r="K200" s="75">
        <v>8343</v>
      </c>
      <c r="L200" s="73">
        <v>1</v>
      </c>
      <c r="M200" s="73">
        <v>8348</v>
      </c>
      <c r="N200" s="68">
        <v>1.1978917105893628E-4</v>
      </c>
      <c r="O200" s="75">
        <v>8195</v>
      </c>
      <c r="P200" s="73">
        <v>1</v>
      </c>
      <c r="Q200" s="73">
        <v>8201</v>
      </c>
      <c r="R200" s="69">
        <v>1.2193634922570419E-4</v>
      </c>
      <c r="S200" s="73">
        <v>25121</v>
      </c>
      <c r="T200" s="73">
        <v>4</v>
      </c>
      <c r="U200" s="73">
        <v>25137</v>
      </c>
      <c r="V200" s="76">
        <v>1.59203980099502E-4</v>
      </c>
      <c r="W200" s="81">
        <v>4.3379375323113903E-5</v>
      </c>
      <c r="X200" s="77">
        <v>4.0757479086228702E-4</v>
      </c>
      <c r="Y200" s="81">
        <v>6.5258418073318306E-5</v>
      </c>
      <c r="Z200" s="66">
        <v>0</v>
      </c>
      <c r="AA200" s="77">
        <v>2.7777542554204601E-4</v>
      </c>
      <c r="AC200" s="66" t="s">
        <v>28</v>
      </c>
    </row>
    <row r="201" spans="1:29" s="78" customFormat="1" x14ac:dyDescent="0.2">
      <c r="A201" s="66" t="s">
        <v>898</v>
      </c>
      <c r="B201" s="71" t="s">
        <v>108</v>
      </c>
      <c r="C201" s="66" t="s">
        <v>899</v>
      </c>
      <c r="D201" s="66" t="s">
        <v>320</v>
      </c>
      <c r="E201" s="66" t="s">
        <v>900</v>
      </c>
      <c r="F201" s="66" t="s">
        <v>874</v>
      </c>
      <c r="G201" s="72">
        <v>17361</v>
      </c>
      <c r="H201" s="73">
        <v>4</v>
      </c>
      <c r="I201" s="74">
        <v>17374</v>
      </c>
      <c r="J201" s="68">
        <v>2.3022907793254289E-4</v>
      </c>
      <c r="K201" s="75">
        <v>17741</v>
      </c>
      <c r="L201" s="73">
        <v>0</v>
      </c>
      <c r="M201" s="73">
        <v>17746</v>
      </c>
      <c r="N201" s="68">
        <v>0</v>
      </c>
      <c r="O201" s="75">
        <v>4759</v>
      </c>
      <c r="P201" s="73">
        <v>0</v>
      </c>
      <c r="Q201" s="73">
        <v>4760</v>
      </c>
      <c r="R201" s="69">
        <v>0</v>
      </c>
      <c r="S201" s="73">
        <v>39861</v>
      </c>
      <c r="T201" s="73">
        <v>4</v>
      </c>
      <c r="U201" s="73">
        <v>39880</v>
      </c>
      <c r="V201" s="76">
        <v>1.00338642919855E-4</v>
      </c>
      <c r="W201" s="81">
        <v>2.7339558138689299E-5</v>
      </c>
      <c r="X201" s="77">
        <v>2.5688666614992001E-4</v>
      </c>
      <c r="Y201" s="81">
        <v>7.6881927592745505E-6</v>
      </c>
      <c r="Z201" s="66">
        <v>0</v>
      </c>
      <c r="AA201" s="77">
        <v>1.4337328106514099E-4</v>
      </c>
      <c r="AC201" s="66" t="s">
        <v>28</v>
      </c>
    </row>
    <row r="202" spans="1:29" s="78" customFormat="1" x14ac:dyDescent="0.2">
      <c r="A202" s="66" t="s">
        <v>898</v>
      </c>
      <c r="B202" s="71" t="s">
        <v>108</v>
      </c>
      <c r="C202" s="66" t="s">
        <v>899</v>
      </c>
      <c r="D202" s="66" t="s">
        <v>320</v>
      </c>
      <c r="E202" s="66" t="s">
        <v>900</v>
      </c>
      <c r="F202" s="66" t="s">
        <v>875</v>
      </c>
      <c r="G202" s="72">
        <v>11567</v>
      </c>
      <c r="H202" s="73">
        <v>2</v>
      </c>
      <c r="I202" s="74">
        <v>11573</v>
      </c>
      <c r="J202" s="68">
        <v>1.7281603732826408E-4</v>
      </c>
      <c r="K202" s="75">
        <v>21349</v>
      </c>
      <c r="L202" s="73">
        <v>4</v>
      </c>
      <c r="M202" s="73">
        <v>21361</v>
      </c>
      <c r="N202" s="68">
        <v>1.8725715088244933E-4</v>
      </c>
      <c r="O202" s="75">
        <v>30704</v>
      </c>
      <c r="P202" s="73">
        <v>2</v>
      </c>
      <c r="Q202" s="73">
        <v>30723</v>
      </c>
      <c r="R202" s="69">
        <v>6.5097809458711719E-5</v>
      </c>
      <c r="S202" s="73">
        <v>63620</v>
      </c>
      <c r="T202" s="73">
        <v>8</v>
      </c>
      <c r="U202" s="73">
        <v>63657</v>
      </c>
      <c r="V202" s="76">
        <v>1.25730810335073E-4</v>
      </c>
      <c r="W202" s="81">
        <v>5.4283152504931997E-5</v>
      </c>
      <c r="X202" s="77">
        <v>2.4772470620047099E-4</v>
      </c>
      <c r="Y202" s="81">
        <v>3.2467614675855001E-5</v>
      </c>
      <c r="Z202" s="66">
        <v>0</v>
      </c>
      <c r="AA202" s="77">
        <v>1.45111390847191E-4</v>
      </c>
      <c r="AC202" s="66" t="s">
        <v>28</v>
      </c>
    </row>
    <row r="203" spans="1:29" s="78" customFormat="1" x14ac:dyDescent="0.2">
      <c r="A203" s="66" t="s">
        <v>898</v>
      </c>
      <c r="B203" s="71" t="s">
        <v>108</v>
      </c>
      <c r="C203" s="66" t="s">
        <v>899</v>
      </c>
      <c r="D203" s="66" t="s">
        <v>320</v>
      </c>
      <c r="E203" s="66" t="s">
        <v>900</v>
      </c>
      <c r="F203" s="66" t="s">
        <v>876</v>
      </c>
      <c r="G203" s="72">
        <v>5727</v>
      </c>
      <c r="H203" s="73">
        <v>1</v>
      </c>
      <c r="I203" s="74">
        <v>5735</v>
      </c>
      <c r="J203" s="68">
        <v>1.7436791630340019E-4</v>
      </c>
      <c r="K203" s="75">
        <v>7439</v>
      </c>
      <c r="L203" s="73">
        <v>1</v>
      </c>
      <c r="M203" s="73">
        <v>7443</v>
      </c>
      <c r="N203" s="68">
        <v>1.3435442697836894E-4</v>
      </c>
      <c r="O203" s="75">
        <v>19588</v>
      </c>
      <c r="P203" s="73">
        <v>3</v>
      </c>
      <c r="Q203" s="73">
        <v>19600</v>
      </c>
      <c r="R203" s="69">
        <v>1.5306122448979591E-4</v>
      </c>
      <c r="S203" s="73">
        <v>32754</v>
      </c>
      <c r="T203" s="73">
        <v>5</v>
      </c>
      <c r="U203" s="73">
        <v>32778</v>
      </c>
      <c r="V203" s="76">
        <v>1.5262981165481201E-4</v>
      </c>
      <c r="W203" s="81">
        <v>4.9560282122499E-5</v>
      </c>
      <c r="X203" s="77">
        <v>3.5615081450284799E-4</v>
      </c>
      <c r="Y203" s="81">
        <v>5.8805619665416198E-5</v>
      </c>
      <c r="Z203" s="66">
        <v>0</v>
      </c>
      <c r="AA203" s="77">
        <v>2.3665912048422301E-4</v>
      </c>
      <c r="AC203" s="66" t="s">
        <v>28</v>
      </c>
    </row>
    <row r="204" spans="1:29" s="78" customFormat="1" x14ac:dyDescent="0.2">
      <c r="A204" s="66" t="s">
        <v>898</v>
      </c>
      <c r="B204" s="71" t="s">
        <v>108</v>
      </c>
      <c r="C204" s="66" t="s">
        <v>899</v>
      </c>
      <c r="D204" s="66" t="s">
        <v>320</v>
      </c>
      <c r="E204" s="66" t="s">
        <v>900</v>
      </c>
      <c r="F204" s="66" t="s">
        <v>877</v>
      </c>
      <c r="G204" s="72">
        <v>2952</v>
      </c>
      <c r="H204" s="73">
        <v>0</v>
      </c>
      <c r="I204" s="74">
        <v>2953</v>
      </c>
      <c r="J204" s="68">
        <v>0</v>
      </c>
      <c r="K204" s="75">
        <v>32143</v>
      </c>
      <c r="L204" s="73">
        <v>3</v>
      </c>
      <c r="M204" s="73">
        <v>32161</v>
      </c>
      <c r="N204" s="68">
        <v>9.3280681570846678E-5</v>
      </c>
      <c r="O204" s="75">
        <v>14503</v>
      </c>
      <c r="P204" s="73">
        <v>0</v>
      </c>
      <c r="Q204" s="73">
        <v>14510</v>
      </c>
      <c r="R204" s="69">
        <v>0</v>
      </c>
      <c r="S204" s="73">
        <v>49598</v>
      </c>
      <c r="T204" s="73">
        <v>3</v>
      </c>
      <c r="U204" s="73">
        <v>49624</v>
      </c>
      <c r="V204" s="80">
        <v>6.04826515594444E-5</v>
      </c>
      <c r="W204" s="81">
        <v>1.24731504957485E-5</v>
      </c>
      <c r="X204" s="77">
        <v>1.7674569832657001E-4</v>
      </c>
      <c r="Y204" s="81">
        <v>1.1976308329821501E-16</v>
      </c>
      <c r="Z204" s="66">
        <v>0</v>
      </c>
      <c r="AA204" s="79">
        <v>7.7929338633786897E-5</v>
      </c>
      <c r="AC204" s="66" t="s">
        <v>28</v>
      </c>
    </row>
    <row r="205" spans="1:29" s="78" customFormat="1" x14ac:dyDescent="0.2">
      <c r="A205" s="66" t="s">
        <v>898</v>
      </c>
      <c r="B205" s="71" t="s">
        <v>108</v>
      </c>
      <c r="C205" s="66" t="s">
        <v>899</v>
      </c>
      <c r="D205" s="66" t="s">
        <v>320</v>
      </c>
      <c r="E205" s="66" t="s">
        <v>900</v>
      </c>
      <c r="F205" s="66" t="s">
        <v>878</v>
      </c>
      <c r="G205" s="72">
        <v>6432</v>
      </c>
      <c r="H205" s="73">
        <v>1</v>
      </c>
      <c r="I205" s="74">
        <v>6433</v>
      </c>
      <c r="J205" s="68">
        <v>1.55448468832582E-4</v>
      </c>
      <c r="K205" s="75">
        <v>6795</v>
      </c>
      <c r="L205" s="73">
        <v>2</v>
      </c>
      <c r="M205" s="73">
        <v>6800</v>
      </c>
      <c r="N205" s="68">
        <v>2.941176470588235E-4</v>
      </c>
      <c r="O205" s="75">
        <v>14733</v>
      </c>
      <c r="P205" s="73">
        <v>2</v>
      </c>
      <c r="Q205" s="73">
        <v>14744</v>
      </c>
      <c r="R205" s="69">
        <v>1.3564839934888768E-4</v>
      </c>
      <c r="S205" s="73">
        <v>27960</v>
      </c>
      <c r="T205" s="73">
        <v>5</v>
      </c>
      <c r="U205" s="73">
        <v>27977</v>
      </c>
      <c r="V205" s="76">
        <v>1.78794922224209E-4</v>
      </c>
      <c r="W205" s="81">
        <v>5.8056691527236103E-5</v>
      </c>
      <c r="X205" s="77">
        <v>4.1719796033612601E-4</v>
      </c>
      <c r="Y205" s="81">
        <v>8.4611880086323297E-5</v>
      </c>
      <c r="Z205" s="66">
        <v>0</v>
      </c>
      <c r="AA205" s="77">
        <v>2.9219212242811499E-4</v>
      </c>
      <c r="AC205" s="66" t="s">
        <v>28</v>
      </c>
    </row>
    <row r="206" spans="1:29" s="78" customFormat="1" x14ac:dyDescent="0.2">
      <c r="A206" s="66" t="s">
        <v>898</v>
      </c>
      <c r="B206" s="71" t="s">
        <v>108</v>
      </c>
      <c r="C206" s="66" t="s">
        <v>899</v>
      </c>
      <c r="D206" s="66" t="s">
        <v>320</v>
      </c>
      <c r="E206" s="66" t="s">
        <v>900</v>
      </c>
      <c r="F206" s="66" t="s">
        <v>879</v>
      </c>
      <c r="G206" s="72">
        <v>9035</v>
      </c>
      <c r="H206" s="73">
        <v>1</v>
      </c>
      <c r="I206" s="74">
        <v>9040</v>
      </c>
      <c r="J206" s="68">
        <v>1.1061946902654867E-4</v>
      </c>
      <c r="K206" s="75">
        <v>6309</v>
      </c>
      <c r="L206" s="73">
        <v>0</v>
      </c>
      <c r="M206" s="73">
        <v>6314</v>
      </c>
      <c r="N206" s="68">
        <v>0</v>
      </c>
      <c r="O206" s="75">
        <v>34484</v>
      </c>
      <c r="P206" s="73">
        <v>5</v>
      </c>
      <c r="Q206" s="73">
        <v>34504</v>
      </c>
      <c r="R206" s="69">
        <v>1.4491073498724787E-4</v>
      </c>
      <c r="S206" s="73">
        <v>49828</v>
      </c>
      <c r="T206" s="73">
        <v>6</v>
      </c>
      <c r="U206" s="73">
        <v>49858</v>
      </c>
      <c r="V206" s="76">
        <v>1.2039972709395201E-4</v>
      </c>
      <c r="W206" s="81">
        <v>4.4185818379592702E-5</v>
      </c>
      <c r="X206" s="77">
        <v>2.62040956772549E-4</v>
      </c>
      <c r="Y206" s="81">
        <v>2.7222246050126099E-5</v>
      </c>
      <c r="Z206" s="66">
        <v>0</v>
      </c>
      <c r="AA206" s="77">
        <v>1.5438045477952401E-4</v>
      </c>
      <c r="AC206" s="66" t="s">
        <v>28</v>
      </c>
    </row>
    <row r="207" spans="1:29" s="78" customFormat="1" x14ac:dyDescent="0.2">
      <c r="A207" s="66" t="s">
        <v>898</v>
      </c>
      <c r="B207" s="71" t="s">
        <v>108</v>
      </c>
      <c r="C207" s="66" t="s">
        <v>899</v>
      </c>
      <c r="D207" s="66" t="s">
        <v>320</v>
      </c>
      <c r="E207" s="66" t="s">
        <v>900</v>
      </c>
      <c r="F207" s="66" t="s">
        <v>880</v>
      </c>
      <c r="G207" s="72">
        <v>8495</v>
      </c>
      <c r="H207" s="73">
        <v>2</v>
      </c>
      <c r="I207" s="74">
        <v>8500</v>
      </c>
      <c r="J207" s="68">
        <v>2.3529411764705883E-4</v>
      </c>
      <c r="K207" s="75">
        <v>38639</v>
      </c>
      <c r="L207" s="73">
        <v>5</v>
      </c>
      <c r="M207" s="73">
        <v>38661</v>
      </c>
      <c r="N207" s="68">
        <v>1.2932929825922764E-4</v>
      </c>
      <c r="O207" s="75">
        <v>43952</v>
      </c>
      <c r="P207" s="73">
        <v>7</v>
      </c>
      <c r="Q207" s="73">
        <v>43974</v>
      </c>
      <c r="R207" s="69">
        <v>1.591849729385546E-4</v>
      </c>
      <c r="S207" s="73">
        <v>91086</v>
      </c>
      <c r="T207" s="73">
        <v>14</v>
      </c>
      <c r="U207" s="73">
        <v>91135</v>
      </c>
      <c r="V207" s="76">
        <v>1.5367727771679499E-4</v>
      </c>
      <c r="W207" s="81">
        <v>8.4019263112350493E-5</v>
      </c>
      <c r="X207" s="77">
        <v>2.5783092972529801E-4</v>
      </c>
      <c r="Y207" s="81">
        <v>6.00039111460775E-5</v>
      </c>
      <c r="Z207" s="66">
        <v>0</v>
      </c>
      <c r="AA207" s="77">
        <v>1.6047975668845299E-4</v>
      </c>
      <c r="AC207" s="66" t="s">
        <v>28</v>
      </c>
    </row>
    <row r="208" spans="1:29" s="78" customFormat="1" x14ac:dyDescent="0.2">
      <c r="A208" s="66" t="s">
        <v>898</v>
      </c>
      <c r="B208" s="71" t="s">
        <v>108</v>
      </c>
      <c r="C208" s="66" t="s">
        <v>899</v>
      </c>
      <c r="D208" s="66" t="s">
        <v>320</v>
      </c>
      <c r="E208" s="66" t="s">
        <v>900</v>
      </c>
      <c r="F208" s="66" t="s">
        <v>881</v>
      </c>
      <c r="G208" s="72">
        <v>13892</v>
      </c>
      <c r="H208" s="73">
        <v>0</v>
      </c>
      <c r="I208" s="74">
        <v>13899</v>
      </c>
      <c r="J208" s="68">
        <v>0</v>
      </c>
      <c r="K208" s="75">
        <v>33250</v>
      </c>
      <c r="L208" s="73">
        <v>3</v>
      </c>
      <c r="M208" s="73">
        <v>33276</v>
      </c>
      <c r="N208" s="68">
        <v>9.0155066714749373E-5</v>
      </c>
      <c r="O208" s="75">
        <v>38848</v>
      </c>
      <c r="P208" s="73">
        <v>6</v>
      </c>
      <c r="Q208" s="73">
        <v>38873</v>
      </c>
      <c r="R208" s="69">
        <v>1.5434877678594398E-4</v>
      </c>
      <c r="S208" s="73">
        <v>85990</v>
      </c>
      <c r="T208" s="73">
        <v>9</v>
      </c>
      <c r="U208" s="73">
        <v>86048</v>
      </c>
      <c r="V208" s="76">
        <v>1.04652379678833E-4</v>
      </c>
      <c r="W208" s="81">
        <v>4.7854812826404098E-5</v>
      </c>
      <c r="X208" s="77">
        <v>1.98653477161349E-4</v>
      </c>
      <c r="Y208" s="66" t="s">
        <v>832</v>
      </c>
      <c r="Z208" s="66" t="s">
        <v>832</v>
      </c>
      <c r="AA208" s="77" t="s">
        <v>832</v>
      </c>
      <c r="AC208" s="66" t="s">
        <v>28</v>
      </c>
    </row>
    <row r="209" spans="1:29" s="78" customFormat="1" x14ac:dyDescent="0.2">
      <c r="A209" s="66" t="s">
        <v>898</v>
      </c>
      <c r="B209" s="71" t="s">
        <v>108</v>
      </c>
      <c r="C209" s="66" t="s">
        <v>899</v>
      </c>
      <c r="D209" s="66" t="s">
        <v>320</v>
      </c>
      <c r="E209" s="66" t="s">
        <v>900</v>
      </c>
      <c r="F209" s="66" t="s">
        <v>882</v>
      </c>
      <c r="G209" s="72">
        <v>31180</v>
      </c>
      <c r="H209" s="73">
        <v>2</v>
      </c>
      <c r="I209" s="74">
        <v>31188</v>
      </c>
      <c r="J209" s="68">
        <v>6.4127228421187636E-5</v>
      </c>
      <c r="K209" s="75">
        <v>26354</v>
      </c>
      <c r="L209" s="73">
        <v>2</v>
      </c>
      <c r="M209" s="73">
        <v>26365</v>
      </c>
      <c r="N209" s="68">
        <v>7.5858145268348191E-5</v>
      </c>
      <c r="O209" s="75">
        <v>37250</v>
      </c>
      <c r="P209" s="73">
        <v>2</v>
      </c>
      <c r="Q209" s="73">
        <v>37264</v>
      </c>
      <c r="R209" s="69">
        <v>5.3671103477887508E-5</v>
      </c>
      <c r="S209" s="73">
        <v>94784</v>
      </c>
      <c r="T209" s="73">
        <v>6</v>
      </c>
      <c r="U209" s="73">
        <v>94817</v>
      </c>
      <c r="V209" s="80">
        <v>6.3297816225340206E-5</v>
      </c>
      <c r="W209" s="81">
        <v>2.32295258275821E-5</v>
      </c>
      <c r="X209" s="77">
        <v>1.37767567530665E-4</v>
      </c>
      <c r="Y209" s="66" t="s">
        <v>832</v>
      </c>
      <c r="Z209" s="66" t="s">
        <v>832</v>
      </c>
      <c r="AA209" s="77" t="s">
        <v>832</v>
      </c>
      <c r="AC209" s="66" t="s">
        <v>28</v>
      </c>
    </row>
    <row r="210" spans="1:29" s="78" customFormat="1" x14ac:dyDescent="0.2">
      <c r="A210" s="66" t="s">
        <v>898</v>
      </c>
      <c r="B210" s="84" t="s">
        <v>108</v>
      </c>
      <c r="C210" s="83" t="s">
        <v>899</v>
      </c>
      <c r="D210" s="83" t="s">
        <v>320</v>
      </c>
      <c r="E210" s="83" t="s">
        <v>900</v>
      </c>
      <c r="F210" s="83" t="s">
        <v>883</v>
      </c>
      <c r="G210" s="85">
        <v>29051</v>
      </c>
      <c r="H210" s="86">
        <v>2</v>
      </c>
      <c r="I210" s="87">
        <v>29074</v>
      </c>
      <c r="J210" s="88">
        <v>6.878998417830364E-5</v>
      </c>
      <c r="K210" s="89">
        <v>28071</v>
      </c>
      <c r="L210" s="86">
        <v>4</v>
      </c>
      <c r="M210" s="86">
        <v>28080</v>
      </c>
      <c r="N210" s="88">
        <v>1.4245014245014244E-4</v>
      </c>
      <c r="O210" s="89">
        <v>11068</v>
      </c>
      <c r="P210" s="86">
        <v>2</v>
      </c>
      <c r="Q210" s="86">
        <v>11074</v>
      </c>
      <c r="R210" s="90">
        <v>1.8060321473722233E-4</v>
      </c>
      <c r="S210" s="86">
        <v>68190</v>
      </c>
      <c r="T210" s="86">
        <v>8</v>
      </c>
      <c r="U210" s="86">
        <v>68228</v>
      </c>
      <c r="V210" s="91">
        <v>1.17305492829702E-4</v>
      </c>
      <c r="W210" s="95">
        <v>5.0645502469771602E-5</v>
      </c>
      <c r="X210" s="93">
        <v>2.31125429541898E-4</v>
      </c>
      <c r="Y210" s="83" t="s">
        <v>832</v>
      </c>
      <c r="Z210" s="83" t="s">
        <v>832</v>
      </c>
      <c r="AA210" s="93" t="s">
        <v>832</v>
      </c>
      <c r="AC210" s="83" t="s">
        <v>28</v>
      </c>
    </row>
    <row r="211" spans="1:29" s="66" customFormat="1" ht="15" x14ac:dyDescent="0.2">
      <c r="A211" s="66" t="s">
        <v>901</v>
      </c>
      <c r="B211" s="71" t="s">
        <v>114</v>
      </c>
      <c r="C211" s="96" t="s">
        <v>902</v>
      </c>
      <c r="E211" s="66" t="s">
        <v>903</v>
      </c>
      <c r="F211" s="66" t="s">
        <v>867</v>
      </c>
      <c r="G211" s="72" t="s">
        <v>832</v>
      </c>
      <c r="H211" s="73" t="s">
        <v>832</v>
      </c>
      <c r="I211" s="74" t="s">
        <v>832</v>
      </c>
      <c r="J211" s="68" t="s">
        <v>832</v>
      </c>
      <c r="K211" s="75" t="s">
        <v>832</v>
      </c>
      <c r="L211" s="73" t="s">
        <v>832</v>
      </c>
      <c r="M211" s="73" t="s">
        <v>832</v>
      </c>
      <c r="N211" s="68" t="s">
        <v>832</v>
      </c>
      <c r="O211" s="75" t="s">
        <v>832</v>
      </c>
      <c r="P211" s="73" t="s">
        <v>832</v>
      </c>
      <c r="Q211" s="73" t="s">
        <v>832</v>
      </c>
      <c r="R211" s="68" t="s">
        <v>832</v>
      </c>
      <c r="S211" s="75" t="s">
        <v>832</v>
      </c>
      <c r="T211" s="73" t="s">
        <v>832</v>
      </c>
      <c r="U211" s="73" t="s">
        <v>832</v>
      </c>
      <c r="V211" s="76" t="s">
        <v>832</v>
      </c>
      <c r="W211" s="66" t="s">
        <v>832</v>
      </c>
      <c r="X211" s="77" t="s">
        <v>832</v>
      </c>
      <c r="Y211" s="66" t="s">
        <v>832</v>
      </c>
      <c r="Z211" s="66" t="s">
        <v>832</v>
      </c>
      <c r="AA211" s="77" t="s">
        <v>832</v>
      </c>
      <c r="AC211" s="66" t="s">
        <v>662</v>
      </c>
    </row>
    <row r="212" spans="1:29" s="66" customFormat="1" ht="15" x14ac:dyDescent="0.2">
      <c r="A212" s="66" t="s">
        <v>901</v>
      </c>
      <c r="B212" s="71" t="s">
        <v>114</v>
      </c>
      <c r="C212" s="96" t="s">
        <v>902</v>
      </c>
      <c r="E212" s="66" t="s">
        <v>903</v>
      </c>
      <c r="F212" s="66" t="s">
        <v>868</v>
      </c>
      <c r="G212" s="72" t="s">
        <v>832</v>
      </c>
      <c r="H212" s="73" t="s">
        <v>832</v>
      </c>
      <c r="I212" s="74" t="s">
        <v>832</v>
      </c>
      <c r="J212" s="68" t="s">
        <v>832</v>
      </c>
      <c r="K212" s="75" t="s">
        <v>832</v>
      </c>
      <c r="L212" s="73" t="s">
        <v>832</v>
      </c>
      <c r="M212" s="73" t="s">
        <v>832</v>
      </c>
      <c r="N212" s="68" t="s">
        <v>832</v>
      </c>
      <c r="O212" s="75" t="s">
        <v>832</v>
      </c>
      <c r="P212" s="73" t="s">
        <v>832</v>
      </c>
      <c r="Q212" s="73" t="s">
        <v>832</v>
      </c>
      <c r="R212" s="66" t="s">
        <v>832</v>
      </c>
      <c r="S212" s="75" t="s">
        <v>832</v>
      </c>
      <c r="T212" s="73" t="s">
        <v>832</v>
      </c>
      <c r="U212" s="73" t="s">
        <v>832</v>
      </c>
      <c r="V212" s="76" t="s">
        <v>832</v>
      </c>
      <c r="W212" s="66" t="s">
        <v>832</v>
      </c>
      <c r="X212" s="77" t="s">
        <v>832</v>
      </c>
      <c r="Y212" s="66" t="s">
        <v>832</v>
      </c>
      <c r="Z212" s="66" t="s">
        <v>832</v>
      </c>
      <c r="AA212" s="77" t="s">
        <v>832</v>
      </c>
      <c r="AC212" s="66" t="s">
        <v>662</v>
      </c>
    </row>
    <row r="213" spans="1:29" s="66" customFormat="1" ht="15" x14ac:dyDescent="0.2">
      <c r="A213" s="66" t="s">
        <v>901</v>
      </c>
      <c r="B213" s="71" t="s">
        <v>114</v>
      </c>
      <c r="C213" s="96" t="s">
        <v>902</v>
      </c>
      <c r="E213" s="66" t="s">
        <v>903</v>
      </c>
      <c r="F213" s="66" t="s">
        <v>869</v>
      </c>
      <c r="G213" s="72" t="s">
        <v>832</v>
      </c>
      <c r="H213" s="73" t="s">
        <v>832</v>
      </c>
      <c r="I213" s="74" t="s">
        <v>832</v>
      </c>
      <c r="J213" s="68" t="s">
        <v>832</v>
      </c>
      <c r="K213" s="75" t="s">
        <v>832</v>
      </c>
      <c r="L213" s="73" t="s">
        <v>832</v>
      </c>
      <c r="M213" s="73" t="s">
        <v>832</v>
      </c>
      <c r="N213" s="68" t="s">
        <v>832</v>
      </c>
      <c r="O213" s="75" t="s">
        <v>832</v>
      </c>
      <c r="P213" s="73" t="s">
        <v>832</v>
      </c>
      <c r="Q213" s="73" t="s">
        <v>832</v>
      </c>
      <c r="R213" s="68" t="s">
        <v>832</v>
      </c>
      <c r="S213" s="75" t="s">
        <v>832</v>
      </c>
      <c r="T213" s="73" t="s">
        <v>832</v>
      </c>
      <c r="U213" s="73" t="s">
        <v>832</v>
      </c>
      <c r="V213" s="76" t="s">
        <v>832</v>
      </c>
      <c r="W213" s="66" t="s">
        <v>832</v>
      </c>
      <c r="X213" s="77" t="s">
        <v>832</v>
      </c>
      <c r="Y213" s="66" t="s">
        <v>832</v>
      </c>
      <c r="Z213" s="66" t="s">
        <v>832</v>
      </c>
      <c r="AA213" s="77" t="s">
        <v>832</v>
      </c>
      <c r="AC213" s="66" t="s">
        <v>662</v>
      </c>
    </row>
    <row r="214" spans="1:29" s="66" customFormat="1" ht="15" x14ac:dyDescent="0.2">
      <c r="A214" s="66" t="s">
        <v>901</v>
      </c>
      <c r="B214" s="71" t="s">
        <v>114</v>
      </c>
      <c r="C214" s="96" t="s">
        <v>902</v>
      </c>
      <c r="E214" s="66" t="s">
        <v>903</v>
      </c>
      <c r="F214" s="66" t="s">
        <v>870</v>
      </c>
      <c r="G214" s="72" t="s">
        <v>832</v>
      </c>
      <c r="H214" s="73" t="s">
        <v>832</v>
      </c>
      <c r="I214" s="74" t="s">
        <v>832</v>
      </c>
      <c r="J214" s="68" t="s">
        <v>832</v>
      </c>
      <c r="K214" s="75" t="s">
        <v>832</v>
      </c>
      <c r="L214" s="73" t="s">
        <v>832</v>
      </c>
      <c r="M214" s="73" t="s">
        <v>832</v>
      </c>
      <c r="N214" s="68" t="s">
        <v>832</v>
      </c>
      <c r="O214" s="75" t="s">
        <v>832</v>
      </c>
      <c r="P214" s="73" t="s">
        <v>832</v>
      </c>
      <c r="Q214" s="73" t="s">
        <v>832</v>
      </c>
      <c r="R214" s="68" t="s">
        <v>832</v>
      </c>
      <c r="S214" s="75" t="s">
        <v>832</v>
      </c>
      <c r="T214" s="73" t="s">
        <v>832</v>
      </c>
      <c r="U214" s="73" t="s">
        <v>832</v>
      </c>
      <c r="V214" s="76" t="s">
        <v>832</v>
      </c>
      <c r="W214" s="66" t="s">
        <v>832</v>
      </c>
      <c r="X214" s="77" t="s">
        <v>832</v>
      </c>
      <c r="Y214" s="66" t="s">
        <v>832</v>
      </c>
      <c r="Z214" s="66" t="s">
        <v>832</v>
      </c>
      <c r="AA214" s="77" t="s">
        <v>832</v>
      </c>
      <c r="AC214" s="66" t="s">
        <v>662</v>
      </c>
    </row>
    <row r="215" spans="1:29" s="66" customFormat="1" ht="15" x14ac:dyDescent="0.2">
      <c r="A215" s="66" t="s">
        <v>901</v>
      </c>
      <c r="B215" s="71" t="s">
        <v>114</v>
      </c>
      <c r="C215" s="96" t="s">
        <v>902</v>
      </c>
      <c r="E215" s="66" t="s">
        <v>903</v>
      </c>
      <c r="F215" s="66" t="s">
        <v>871</v>
      </c>
      <c r="G215" s="72" t="s">
        <v>832</v>
      </c>
      <c r="H215" s="73" t="s">
        <v>832</v>
      </c>
      <c r="I215" s="74" t="s">
        <v>832</v>
      </c>
      <c r="J215" s="68" t="s">
        <v>832</v>
      </c>
      <c r="K215" s="75" t="s">
        <v>832</v>
      </c>
      <c r="L215" s="73" t="s">
        <v>832</v>
      </c>
      <c r="M215" s="73" t="s">
        <v>832</v>
      </c>
      <c r="N215" s="68" t="s">
        <v>832</v>
      </c>
      <c r="O215" s="75" t="s">
        <v>832</v>
      </c>
      <c r="P215" s="73" t="s">
        <v>832</v>
      </c>
      <c r="Q215" s="73" t="s">
        <v>832</v>
      </c>
      <c r="R215" s="68" t="s">
        <v>832</v>
      </c>
      <c r="S215" s="75" t="s">
        <v>832</v>
      </c>
      <c r="T215" s="73" t="s">
        <v>832</v>
      </c>
      <c r="U215" s="73" t="s">
        <v>832</v>
      </c>
      <c r="V215" s="76" t="s">
        <v>832</v>
      </c>
      <c r="W215" s="66" t="s">
        <v>832</v>
      </c>
      <c r="X215" s="77" t="s">
        <v>832</v>
      </c>
      <c r="Y215" s="66" t="s">
        <v>832</v>
      </c>
      <c r="Z215" s="66" t="s">
        <v>832</v>
      </c>
      <c r="AA215" s="77" t="s">
        <v>832</v>
      </c>
      <c r="AC215" s="66" t="s">
        <v>662</v>
      </c>
    </row>
    <row r="216" spans="1:29" s="66" customFormat="1" ht="15" x14ac:dyDescent="0.2">
      <c r="A216" s="66" t="s">
        <v>901</v>
      </c>
      <c r="B216" s="71" t="s">
        <v>114</v>
      </c>
      <c r="C216" s="96" t="s">
        <v>902</v>
      </c>
      <c r="E216" s="66" t="s">
        <v>903</v>
      </c>
      <c r="F216" s="66" t="s">
        <v>872</v>
      </c>
      <c r="G216" s="72" t="s">
        <v>832</v>
      </c>
      <c r="H216" s="73" t="s">
        <v>832</v>
      </c>
      <c r="I216" s="74" t="s">
        <v>832</v>
      </c>
      <c r="J216" s="68" t="s">
        <v>832</v>
      </c>
      <c r="K216" s="75" t="s">
        <v>832</v>
      </c>
      <c r="L216" s="73" t="s">
        <v>832</v>
      </c>
      <c r="M216" s="73" t="s">
        <v>832</v>
      </c>
      <c r="N216" s="68" t="s">
        <v>832</v>
      </c>
      <c r="O216" s="75" t="s">
        <v>832</v>
      </c>
      <c r="P216" s="73" t="s">
        <v>832</v>
      </c>
      <c r="Q216" s="73" t="s">
        <v>832</v>
      </c>
      <c r="R216" s="68" t="s">
        <v>832</v>
      </c>
      <c r="S216" s="75" t="s">
        <v>832</v>
      </c>
      <c r="T216" s="73" t="s">
        <v>832</v>
      </c>
      <c r="U216" s="73" t="s">
        <v>832</v>
      </c>
      <c r="V216" s="76" t="s">
        <v>832</v>
      </c>
      <c r="W216" s="66" t="s">
        <v>832</v>
      </c>
      <c r="X216" s="77" t="s">
        <v>832</v>
      </c>
      <c r="Y216" s="66" t="s">
        <v>832</v>
      </c>
      <c r="Z216" s="66" t="s">
        <v>832</v>
      </c>
      <c r="AA216" s="77" t="s">
        <v>832</v>
      </c>
      <c r="AC216" s="66" t="s">
        <v>662</v>
      </c>
    </row>
    <row r="217" spans="1:29" s="66" customFormat="1" ht="15" x14ac:dyDescent="0.2">
      <c r="A217" s="66" t="s">
        <v>901</v>
      </c>
      <c r="B217" s="71" t="s">
        <v>114</v>
      </c>
      <c r="C217" s="96" t="s">
        <v>902</v>
      </c>
      <c r="E217" s="66" t="s">
        <v>903</v>
      </c>
      <c r="F217" s="66" t="s">
        <v>873</v>
      </c>
      <c r="G217" s="72" t="s">
        <v>832</v>
      </c>
      <c r="H217" s="73" t="s">
        <v>832</v>
      </c>
      <c r="I217" s="74" t="s">
        <v>832</v>
      </c>
      <c r="J217" s="68" t="s">
        <v>832</v>
      </c>
      <c r="K217" s="75" t="s">
        <v>832</v>
      </c>
      <c r="L217" s="73" t="s">
        <v>832</v>
      </c>
      <c r="M217" s="73" t="s">
        <v>832</v>
      </c>
      <c r="N217" s="68" t="s">
        <v>832</v>
      </c>
      <c r="O217" s="75" t="s">
        <v>832</v>
      </c>
      <c r="P217" s="73" t="s">
        <v>832</v>
      </c>
      <c r="Q217" s="73" t="s">
        <v>832</v>
      </c>
      <c r="R217" s="68" t="s">
        <v>832</v>
      </c>
      <c r="S217" s="75" t="s">
        <v>832</v>
      </c>
      <c r="T217" s="73" t="s">
        <v>832</v>
      </c>
      <c r="U217" s="73" t="s">
        <v>832</v>
      </c>
      <c r="V217" s="76" t="s">
        <v>832</v>
      </c>
      <c r="W217" s="66" t="s">
        <v>832</v>
      </c>
      <c r="X217" s="77" t="s">
        <v>832</v>
      </c>
      <c r="Y217" s="66" t="s">
        <v>832</v>
      </c>
      <c r="Z217" s="66" t="s">
        <v>832</v>
      </c>
      <c r="AA217" s="77" t="s">
        <v>832</v>
      </c>
      <c r="AC217" s="66" t="s">
        <v>662</v>
      </c>
    </row>
    <row r="218" spans="1:29" s="66" customFormat="1" ht="15" x14ac:dyDescent="0.2">
      <c r="A218" s="66" t="s">
        <v>901</v>
      </c>
      <c r="B218" s="71" t="s">
        <v>114</v>
      </c>
      <c r="C218" s="96" t="s">
        <v>902</v>
      </c>
      <c r="E218" s="66" t="s">
        <v>903</v>
      </c>
      <c r="F218" s="66" t="s">
        <v>874</v>
      </c>
      <c r="G218" s="72" t="s">
        <v>832</v>
      </c>
      <c r="H218" s="73" t="s">
        <v>832</v>
      </c>
      <c r="I218" s="74" t="s">
        <v>832</v>
      </c>
      <c r="J218" s="68" t="s">
        <v>832</v>
      </c>
      <c r="K218" s="75" t="s">
        <v>832</v>
      </c>
      <c r="L218" s="73" t="s">
        <v>832</v>
      </c>
      <c r="M218" s="73" t="s">
        <v>832</v>
      </c>
      <c r="N218" s="68" t="s">
        <v>832</v>
      </c>
      <c r="O218" s="75" t="s">
        <v>832</v>
      </c>
      <c r="P218" s="73" t="s">
        <v>832</v>
      </c>
      <c r="Q218" s="73" t="s">
        <v>832</v>
      </c>
      <c r="R218" s="68" t="s">
        <v>832</v>
      </c>
      <c r="S218" s="75" t="s">
        <v>832</v>
      </c>
      <c r="T218" s="73" t="s">
        <v>832</v>
      </c>
      <c r="U218" s="73" t="s">
        <v>832</v>
      </c>
      <c r="V218" s="76" t="s">
        <v>832</v>
      </c>
      <c r="W218" s="66" t="s">
        <v>832</v>
      </c>
      <c r="X218" s="77" t="s">
        <v>832</v>
      </c>
      <c r="Y218" s="66" t="s">
        <v>832</v>
      </c>
      <c r="Z218" s="66" t="s">
        <v>832</v>
      </c>
      <c r="AA218" s="77" t="s">
        <v>832</v>
      </c>
      <c r="AC218" s="66" t="s">
        <v>662</v>
      </c>
    </row>
    <row r="219" spans="1:29" s="66" customFormat="1" ht="15" x14ac:dyDescent="0.2">
      <c r="A219" s="66" t="s">
        <v>901</v>
      </c>
      <c r="B219" s="71" t="s">
        <v>114</v>
      </c>
      <c r="C219" s="96" t="s">
        <v>902</v>
      </c>
      <c r="E219" s="66" t="s">
        <v>903</v>
      </c>
      <c r="F219" s="66" t="s">
        <v>875</v>
      </c>
      <c r="G219" s="72" t="s">
        <v>832</v>
      </c>
      <c r="H219" s="73" t="s">
        <v>832</v>
      </c>
      <c r="I219" s="74" t="s">
        <v>832</v>
      </c>
      <c r="J219" s="68" t="s">
        <v>832</v>
      </c>
      <c r="K219" s="75" t="s">
        <v>832</v>
      </c>
      <c r="L219" s="73" t="s">
        <v>832</v>
      </c>
      <c r="M219" s="73" t="s">
        <v>832</v>
      </c>
      <c r="N219" s="68" t="s">
        <v>832</v>
      </c>
      <c r="O219" s="75" t="s">
        <v>832</v>
      </c>
      <c r="P219" s="73" t="s">
        <v>832</v>
      </c>
      <c r="Q219" s="73" t="s">
        <v>832</v>
      </c>
      <c r="R219" s="69" t="s">
        <v>832</v>
      </c>
      <c r="S219" s="73" t="s">
        <v>832</v>
      </c>
      <c r="T219" s="73" t="s">
        <v>832</v>
      </c>
      <c r="U219" s="73" t="s">
        <v>832</v>
      </c>
      <c r="V219" s="76" t="s">
        <v>832</v>
      </c>
      <c r="W219" s="66" t="s">
        <v>832</v>
      </c>
      <c r="X219" s="77" t="s">
        <v>832</v>
      </c>
      <c r="Y219" s="66" t="s">
        <v>832</v>
      </c>
      <c r="Z219" s="66" t="s">
        <v>832</v>
      </c>
      <c r="AA219" s="77" t="s">
        <v>832</v>
      </c>
      <c r="AC219" s="66" t="s">
        <v>662</v>
      </c>
    </row>
    <row r="220" spans="1:29" s="66" customFormat="1" ht="15" x14ac:dyDescent="0.2">
      <c r="A220" s="66" t="s">
        <v>901</v>
      </c>
      <c r="B220" s="71" t="s">
        <v>114</v>
      </c>
      <c r="C220" s="96" t="s">
        <v>902</v>
      </c>
      <c r="E220" s="66" t="s">
        <v>903</v>
      </c>
      <c r="F220" s="66" t="s">
        <v>876</v>
      </c>
      <c r="G220" s="72" t="s">
        <v>832</v>
      </c>
      <c r="H220" s="73" t="s">
        <v>832</v>
      </c>
      <c r="I220" s="74" t="s">
        <v>832</v>
      </c>
      <c r="J220" s="68" t="s">
        <v>832</v>
      </c>
      <c r="K220" s="75" t="s">
        <v>832</v>
      </c>
      <c r="L220" s="73" t="s">
        <v>832</v>
      </c>
      <c r="M220" s="73" t="s">
        <v>832</v>
      </c>
      <c r="N220" s="68" t="s">
        <v>832</v>
      </c>
      <c r="O220" s="75" t="s">
        <v>832</v>
      </c>
      <c r="P220" s="73" t="s">
        <v>832</v>
      </c>
      <c r="Q220" s="73" t="s">
        <v>832</v>
      </c>
      <c r="R220" s="69" t="s">
        <v>832</v>
      </c>
      <c r="S220" s="73" t="s">
        <v>832</v>
      </c>
      <c r="T220" s="73" t="s">
        <v>832</v>
      </c>
      <c r="U220" s="73" t="s">
        <v>832</v>
      </c>
      <c r="V220" s="76" t="s">
        <v>832</v>
      </c>
      <c r="W220" s="66" t="s">
        <v>832</v>
      </c>
      <c r="X220" s="77" t="s">
        <v>832</v>
      </c>
      <c r="Y220" s="66" t="s">
        <v>832</v>
      </c>
      <c r="Z220" s="66" t="s">
        <v>832</v>
      </c>
      <c r="AA220" s="77" t="s">
        <v>832</v>
      </c>
      <c r="AC220" s="66" t="s">
        <v>662</v>
      </c>
    </row>
    <row r="221" spans="1:29" s="66" customFormat="1" ht="15" x14ac:dyDescent="0.2">
      <c r="A221" s="66" t="s">
        <v>901</v>
      </c>
      <c r="B221" s="71" t="s">
        <v>114</v>
      </c>
      <c r="C221" s="96" t="s">
        <v>902</v>
      </c>
      <c r="E221" s="66" t="s">
        <v>903</v>
      </c>
      <c r="F221" s="66" t="s">
        <v>877</v>
      </c>
      <c r="G221" s="72" t="s">
        <v>832</v>
      </c>
      <c r="H221" s="73" t="s">
        <v>832</v>
      </c>
      <c r="I221" s="74" t="s">
        <v>832</v>
      </c>
      <c r="J221" s="68" t="s">
        <v>832</v>
      </c>
      <c r="K221" s="75" t="s">
        <v>832</v>
      </c>
      <c r="L221" s="73" t="s">
        <v>832</v>
      </c>
      <c r="M221" s="73" t="s">
        <v>832</v>
      </c>
      <c r="N221" s="68" t="s">
        <v>832</v>
      </c>
      <c r="O221" s="75" t="s">
        <v>832</v>
      </c>
      <c r="P221" s="73" t="s">
        <v>832</v>
      </c>
      <c r="Q221" s="73" t="s">
        <v>832</v>
      </c>
      <c r="R221" s="69" t="s">
        <v>832</v>
      </c>
      <c r="S221" s="73" t="s">
        <v>832</v>
      </c>
      <c r="T221" s="73" t="s">
        <v>832</v>
      </c>
      <c r="U221" s="73" t="s">
        <v>832</v>
      </c>
      <c r="V221" s="76" t="s">
        <v>832</v>
      </c>
      <c r="W221" s="66" t="s">
        <v>832</v>
      </c>
      <c r="X221" s="77" t="s">
        <v>832</v>
      </c>
      <c r="Y221" s="66" t="s">
        <v>832</v>
      </c>
      <c r="Z221" s="66" t="s">
        <v>832</v>
      </c>
      <c r="AA221" s="77" t="s">
        <v>832</v>
      </c>
      <c r="AC221" s="66" t="s">
        <v>662</v>
      </c>
    </row>
    <row r="222" spans="1:29" s="66" customFormat="1" ht="15" x14ac:dyDescent="0.2">
      <c r="A222" s="66" t="s">
        <v>901</v>
      </c>
      <c r="B222" s="71" t="s">
        <v>114</v>
      </c>
      <c r="C222" s="96" t="s">
        <v>902</v>
      </c>
      <c r="E222" s="66" t="s">
        <v>903</v>
      </c>
      <c r="F222" s="66" t="s">
        <v>878</v>
      </c>
      <c r="G222" s="72" t="s">
        <v>832</v>
      </c>
      <c r="H222" s="73" t="s">
        <v>832</v>
      </c>
      <c r="I222" s="74" t="s">
        <v>832</v>
      </c>
      <c r="J222" s="68" t="s">
        <v>832</v>
      </c>
      <c r="K222" s="75" t="s">
        <v>832</v>
      </c>
      <c r="L222" s="73" t="s">
        <v>832</v>
      </c>
      <c r="M222" s="73" t="s">
        <v>832</v>
      </c>
      <c r="N222" s="68" t="s">
        <v>832</v>
      </c>
      <c r="O222" s="75" t="s">
        <v>832</v>
      </c>
      <c r="P222" s="73" t="s">
        <v>832</v>
      </c>
      <c r="Q222" s="73" t="s">
        <v>832</v>
      </c>
      <c r="R222" s="69" t="s">
        <v>832</v>
      </c>
      <c r="S222" s="73" t="s">
        <v>832</v>
      </c>
      <c r="T222" s="73" t="s">
        <v>832</v>
      </c>
      <c r="U222" s="73" t="s">
        <v>832</v>
      </c>
      <c r="V222" s="76" t="s">
        <v>832</v>
      </c>
      <c r="W222" s="66" t="s">
        <v>832</v>
      </c>
      <c r="X222" s="77" t="s">
        <v>832</v>
      </c>
      <c r="Y222" s="66" t="s">
        <v>832</v>
      </c>
      <c r="Z222" s="66" t="s">
        <v>832</v>
      </c>
      <c r="AA222" s="77" t="s">
        <v>832</v>
      </c>
      <c r="AC222" s="66" t="s">
        <v>662</v>
      </c>
    </row>
    <row r="223" spans="1:29" s="66" customFormat="1" ht="15" x14ac:dyDescent="0.2">
      <c r="A223" s="66" t="s">
        <v>901</v>
      </c>
      <c r="B223" s="71" t="s">
        <v>114</v>
      </c>
      <c r="C223" s="96" t="s">
        <v>902</v>
      </c>
      <c r="E223" s="66" t="s">
        <v>903</v>
      </c>
      <c r="F223" s="66" t="s">
        <v>879</v>
      </c>
      <c r="G223" s="72" t="s">
        <v>832</v>
      </c>
      <c r="H223" s="73" t="s">
        <v>832</v>
      </c>
      <c r="I223" s="74" t="s">
        <v>832</v>
      </c>
      <c r="J223" s="68" t="s">
        <v>832</v>
      </c>
      <c r="K223" s="75" t="s">
        <v>832</v>
      </c>
      <c r="L223" s="73" t="s">
        <v>832</v>
      </c>
      <c r="M223" s="73" t="s">
        <v>832</v>
      </c>
      <c r="N223" s="68" t="s">
        <v>832</v>
      </c>
      <c r="O223" s="75" t="s">
        <v>832</v>
      </c>
      <c r="P223" s="73" t="s">
        <v>832</v>
      </c>
      <c r="Q223" s="73" t="s">
        <v>832</v>
      </c>
      <c r="R223" s="69" t="s">
        <v>832</v>
      </c>
      <c r="S223" s="73" t="s">
        <v>832</v>
      </c>
      <c r="T223" s="73" t="s">
        <v>832</v>
      </c>
      <c r="U223" s="73" t="s">
        <v>832</v>
      </c>
      <c r="V223" s="76" t="s">
        <v>832</v>
      </c>
      <c r="W223" s="66" t="s">
        <v>832</v>
      </c>
      <c r="X223" s="77" t="s">
        <v>832</v>
      </c>
      <c r="Y223" s="66" t="s">
        <v>832</v>
      </c>
      <c r="Z223" s="66" t="s">
        <v>832</v>
      </c>
      <c r="AA223" s="77" t="s">
        <v>832</v>
      </c>
      <c r="AC223" s="66" t="s">
        <v>662</v>
      </c>
    </row>
    <row r="224" spans="1:29" s="66" customFormat="1" ht="15" x14ac:dyDescent="0.2">
      <c r="A224" s="66" t="s">
        <v>901</v>
      </c>
      <c r="B224" s="71" t="s">
        <v>114</v>
      </c>
      <c r="C224" s="96" t="s">
        <v>902</v>
      </c>
      <c r="E224" s="66" t="s">
        <v>903</v>
      </c>
      <c r="F224" s="66" t="s">
        <v>880</v>
      </c>
      <c r="G224" s="72" t="s">
        <v>832</v>
      </c>
      <c r="H224" s="73" t="s">
        <v>832</v>
      </c>
      <c r="I224" s="74" t="s">
        <v>832</v>
      </c>
      <c r="J224" s="68" t="s">
        <v>832</v>
      </c>
      <c r="K224" s="75" t="s">
        <v>832</v>
      </c>
      <c r="L224" s="73" t="s">
        <v>832</v>
      </c>
      <c r="M224" s="73" t="s">
        <v>832</v>
      </c>
      <c r="N224" s="68" t="s">
        <v>832</v>
      </c>
      <c r="O224" s="75" t="s">
        <v>832</v>
      </c>
      <c r="P224" s="73" t="s">
        <v>832</v>
      </c>
      <c r="Q224" s="73" t="s">
        <v>832</v>
      </c>
      <c r="R224" s="69" t="s">
        <v>832</v>
      </c>
      <c r="S224" s="73" t="s">
        <v>832</v>
      </c>
      <c r="T224" s="73" t="s">
        <v>832</v>
      </c>
      <c r="U224" s="73" t="s">
        <v>832</v>
      </c>
      <c r="V224" s="76" t="s">
        <v>832</v>
      </c>
      <c r="W224" s="66" t="s">
        <v>832</v>
      </c>
      <c r="X224" s="77" t="s">
        <v>832</v>
      </c>
      <c r="Y224" s="66" t="s">
        <v>832</v>
      </c>
      <c r="Z224" s="66" t="s">
        <v>832</v>
      </c>
      <c r="AA224" s="77" t="s">
        <v>832</v>
      </c>
      <c r="AC224" s="66" t="s">
        <v>662</v>
      </c>
    </row>
    <row r="225" spans="1:29" s="66" customFormat="1" ht="15" x14ac:dyDescent="0.2">
      <c r="A225" s="66" t="s">
        <v>901</v>
      </c>
      <c r="B225" s="71" t="s">
        <v>114</v>
      </c>
      <c r="C225" s="96" t="s">
        <v>902</v>
      </c>
      <c r="E225" s="66" t="s">
        <v>903</v>
      </c>
      <c r="F225" s="66" t="s">
        <v>881</v>
      </c>
      <c r="G225" s="72" t="s">
        <v>832</v>
      </c>
      <c r="H225" s="73" t="s">
        <v>832</v>
      </c>
      <c r="I225" s="74" t="s">
        <v>832</v>
      </c>
      <c r="J225" s="68" t="s">
        <v>832</v>
      </c>
      <c r="K225" s="75" t="s">
        <v>832</v>
      </c>
      <c r="L225" s="73" t="s">
        <v>832</v>
      </c>
      <c r="M225" s="73" t="s">
        <v>832</v>
      </c>
      <c r="N225" s="68" t="s">
        <v>832</v>
      </c>
      <c r="O225" s="75" t="s">
        <v>832</v>
      </c>
      <c r="P225" s="73" t="s">
        <v>832</v>
      </c>
      <c r="Q225" s="73" t="s">
        <v>832</v>
      </c>
      <c r="R225" s="69" t="s">
        <v>832</v>
      </c>
      <c r="S225" s="73" t="s">
        <v>832</v>
      </c>
      <c r="T225" s="73" t="s">
        <v>832</v>
      </c>
      <c r="U225" s="73" t="s">
        <v>832</v>
      </c>
      <c r="V225" s="76" t="s">
        <v>832</v>
      </c>
      <c r="W225" s="66" t="s">
        <v>832</v>
      </c>
      <c r="X225" s="77" t="s">
        <v>832</v>
      </c>
      <c r="Y225" s="66" t="s">
        <v>832</v>
      </c>
      <c r="Z225" s="66" t="s">
        <v>832</v>
      </c>
      <c r="AA225" s="77" t="s">
        <v>832</v>
      </c>
      <c r="AC225" s="66" t="s">
        <v>662</v>
      </c>
    </row>
    <row r="226" spans="1:29" s="66" customFormat="1" ht="15" x14ac:dyDescent="0.2">
      <c r="A226" s="66" t="s">
        <v>901</v>
      </c>
      <c r="B226" s="71" t="s">
        <v>114</v>
      </c>
      <c r="C226" s="96" t="s">
        <v>902</v>
      </c>
      <c r="E226" s="66" t="s">
        <v>903</v>
      </c>
      <c r="F226" s="66" t="s">
        <v>882</v>
      </c>
      <c r="G226" s="72" t="s">
        <v>832</v>
      </c>
      <c r="H226" s="73" t="s">
        <v>832</v>
      </c>
      <c r="I226" s="74" t="s">
        <v>832</v>
      </c>
      <c r="J226" s="68" t="s">
        <v>832</v>
      </c>
      <c r="K226" s="75" t="s">
        <v>832</v>
      </c>
      <c r="L226" s="73" t="s">
        <v>832</v>
      </c>
      <c r="M226" s="73" t="s">
        <v>832</v>
      </c>
      <c r="N226" s="68" t="s">
        <v>832</v>
      </c>
      <c r="O226" s="75" t="s">
        <v>832</v>
      </c>
      <c r="P226" s="73" t="s">
        <v>832</v>
      </c>
      <c r="Q226" s="73" t="s">
        <v>832</v>
      </c>
      <c r="R226" s="69" t="s">
        <v>832</v>
      </c>
      <c r="S226" s="73" t="s">
        <v>832</v>
      </c>
      <c r="T226" s="73" t="s">
        <v>832</v>
      </c>
      <c r="U226" s="73" t="s">
        <v>832</v>
      </c>
      <c r="V226" s="76" t="s">
        <v>832</v>
      </c>
      <c r="W226" s="66" t="s">
        <v>832</v>
      </c>
      <c r="X226" s="77" t="s">
        <v>832</v>
      </c>
      <c r="Y226" s="66" t="s">
        <v>832</v>
      </c>
      <c r="Z226" s="66" t="s">
        <v>832</v>
      </c>
      <c r="AA226" s="77" t="s">
        <v>832</v>
      </c>
      <c r="AC226" s="66" t="s">
        <v>662</v>
      </c>
    </row>
    <row r="227" spans="1:29" s="66" customFormat="1" ht="15" x14ac:dyDescent="0.2">
      <c r="A227" s="66" t="s">
        <v>901</v>
      </c>
      <c r="B227" s="84" t="s">
        <v>114</v>
      </c>
      <c r="C227" s="97" t="s">
        <v>902</v>
      </c>
      <c r="D227" s="83"/>
      <c r="E227" s="66" t="s">
        <v>903</v>
      </c>
      <c r="F227" s="83" t="s">
        <v>883</v>
      </c>
      <c r="G227" s="85" t="s">
        <v>832</v>
      </c>
      <c r="H227" s="86" t="s">
        <v>832</v>
      </c>
      <c r="I227" s="87" t="s">
        <v>832</v>
      </c>
      <c r="J227" s="88" t="s">
        <v>832</v>
      </c>
      <c r="K227" s="89" t="s">
        <v>832</v>
      </c>
      <c r="L227" s="86" t="s">
        <v>832</v>
      </c>
      <c r="M227" s="86" t="s">
        <v>832</v>
      </c>
      <c r="N227" s="88" t="s">
        <v>832</v>
      </c>
      <c r="O227" s="89" t="s">
        <v>832</v>
      </c>
      <c r="P227" s="86" t="s">
        <v>832</v>
      </c>
      <c r="Q227" s="86" t="s">
        <v>832</v>
      </c>
      <c r="R227" s="90" t="s">
        <v>832</v>
      </c>
      <c r="S227" s="86" t="s">
        <v>832</v>
      </c>
      <c r="T227" s="86" t="s">
        <v>832</v>
      </c>
      <c r="U227" s="86" t="s">
        <v>832</v>
      </c>
      <c r="V227" s="91" t="s">
        <v>832</v>
      </c>
      <c r="W227" s="83" t="s">
        <v>832</v>
      </c>
      <c r="X227" s="93" t="s">
        <v>832</v>
      </c>
      <c r="Y227" s="83" t="s">
        <v>832</v>
      </c>
      <c r="Z227" s="83" t="s">
        <v>832</v>
      </c>
      <c r="AA227" s="93" t="s">
        <v>832</v>
      </c>
      <c r="AC227" s="83" t="s">
        <v>662</v>
      </c>
    </row>
    <row r="228" spans="1:29" s="78" customFormat="1" x14ac:dyDescent="0.2">
      <c r="A228" s="66" t="s">
        <v>740</v>
      </c>
      <c r="B228" s="71" t="s">
        <v>123</v>
      </c>
      <c r="C228" s="66" t="s">
        <v>904</v>
      </c>
      <c r="D228" s="66" t="s">
        <v>308</v>
      </c>
      <c r="E228" s="66" t="s">
        <v>28</v>
      </c>
      <c r="F228" s="66" t="s">
        <v>867</v>
      </c>
      <c r="G228" s="72">
        <v>4433</v>
      </c>
      <c r="H228" s="73">
        <v>5074</v>
      </c>
      <c r="I228" s="74">
        <v>9508</v>
      </c>
      <c r="J228" s="68">
        <v>0.53365586874211191</v>
      </c>
      <c r="K228" s="75">
        <v>3054</v>
      </c>
      <c r="L228" s="73">
        <v>3310</v>
      </c>
      <c r="M228" s="73">
        <v>6364</v>
      </c>
      <c r="N228" s="68">
        <v>0.52011313639220613</v>
      </c>
      <c r="O228" s="75">
        <v>3654</v>
      </c>
      <c r="P228" s="73">
        <v>3734</v>
      </c>
      <c r="Q228" s="73">
        <v>7388</v>
      </c>
      <c r="R228" s="69">
        <v>0.5054141851651327</v>
      </c>
      <c r="S228" s="73">
        <v>11141</v>
      </c>
      <c r="T228" s="73">
        <v>12118</v>
      </c>
      <c r="U228" s="73">
        <v>23260</v>
      </c>
      <c r="V228" s="76">
        <v>0.52100262264069797</v>
      </c>
      <c r="W228" s="66">
        <v>0.51455877695686003</v>
      </c>
      <c r="X228" s="77">
        <v>0.52744121840720304</v>
      </c>
      <c r="Y228" s="66">
        <v>0.52094155067988501</v>
      </c>
      <c r="Z228" s="66">
        <v>0.51451852413254995</v>
      </c>
      <c r="AA228" s="77">
        <v>0.52735994049171497</v>
      </c>
      <c r="AC228" s="66" t="s">
        <v>242</v>
      </c>
    </row>
    <row r="229" spans="1:29" s="78" customFormat="1" x14ac:dyDescent="0.2">
      <c r="A229" s="66" t="s">
        <v>740</v>
      </c>
      <c r="B229" s="71" t="s">
        <v>123</v>
      </c>
      <c r="C229" s="66" t="s">
        <v>904</v>
      </c>
      <c r="D229" s="66" t="s">
        <v>308</v>
      </c>
      <c r="E229" s="66" t="s">
        <v>28</v>
      </c>
      <c r="F229" s="66" t="s">
        <v>868</v>
      </c>
      <c r="G229" s="72">
        <v>5832</v>
      </c>
      <c r="H229" s="73">
        <v>6104</v>
      </c>
      <c r="I229" s="74">
        <v>11937</v>
      </c>
      <c r="J229" s="68">
        <v>0.51135126078579207</v>
      </c>
      <c r="K229" s="75">
        <v>1512</v>
      </c>
      <c r="L229" s="73">
        <v>1282</v>
      </c>
      <c r="M229" s="73">
        <v>2794</v>
      </c>
      <c r="N229" s="68">
        <v>0.458840372226199</v>
      </c>
      <c r="O229" s="75">
        <v>2631</v>
      </c>
      <c r="P229" s="73">
        <v>2415</v>
      </c>
      <c r="Q229" s="73">
        <v>5046</v>
      </c>
      <c r="R229" s="69">
        <v>0.47859690844233055</v>
      </c>
      <c r="S229" s="73">
        <v>9975</v>
      </c>
      <c r="T229" s="73">
        <v>9801</v>
      </c>
      <c r="U229" s="73">
        <v>19777</v>
      </c>
      <c r="V229" s="76">
        <v>0.49560072815534001</v>
      </c>
      <c r="W229" s="66">
        <v>0.488608138317283</v>
      </c>
      <c r="X229" s="77">
        <v>0.50259461179462095</v>
      </c>
      <c r="Y229" s="66">
        <v>0.495536410606566</v>
      </c>
      <c r="Z229" s="66">
        <v>0.48856795095391398</v>
      </c>
      <c r="AA229" s="77">
        <v>0.50250601155171903</v>
      </c>
      <c r="AC229" s="66" t="s">
        <v>242</v>
      </c>
    </row>
    <row r="230" spans="1:29" s="78" customFormat="1" x14ac:dyDescent="0.2">
      <c r="A230" s="66" t="s">
        <v>740</v>
      </c>
      <c r="B230" s="71" t="s">
        <v>123</v>
      </c>
      <c r="C230" s="66" t="s">
        <v>904</v>
      </c>
      <c r="D230" s="66" t="s">
        <v>308</v>
      </c>
      <c r="E230" s="66" t="s">
        <v>28</v>
      </c>
      <c r="F230" s="66" t="s">
        <v>869</v>
      </c>
      <c r="G230" s="72">
        <v>4819</v>
      </c>
      <c r="H230" s="73">
        <v>5135</v>
      </c>
      <c r="I230" s="74">
        <v>9956</v>
      </c>
      <c r="J230" s="68">
        <v>0.51576938529529937</v>
      </c>
      <c r="K230" s="75">
        <v>3604</v>
      </c>
      <c r="L230" s="73">
        <v>3932</v>
      </c>
      <c r="M230" s="73">
        <v>7536</v>
      </c>
      <c r="N230" s="68">
        <v>0.5217622080679406</v>
      </c>
      <c r="O230" s="75">
        <v>4922</v>
      </c>
      <c r="P230" s="73">
        <v>5222</v>
      </c>
      <c r="Q230" s="73">
        <v>10144</v>
      </c>
      <c r="R230" s="69">
        <v>0.51478706624605675</v>
      </c>
      <c r="S230" s="73">
        <v>13345</v>
      </c>
      <c r="T230" s="73">
        <v>14289</v>
      </c>
      <c r="U230" s="73">
        <v>27636</v>
      </c>
      <c r="V230" s="76">
        <v>0.51708040819280598</v>
      </c>
      <c r="W230" s="66">
        <v>0.51116905046143302</v>
      </c>
      <c r="X230" s="77">
        <v>0.52298817364527606</v>
      </c>
      <c r="Y230" s="66">
        <v>0.51701883551814698</v>
      </c>
      <c r="Z230" s="66">
        <v>0.51112486878092001</v>
      </c>
      <c r="AA230" s="77">
        <v>0.52290962593799495</v>
      </c>
      <c r="AC230" s="66" t="s">
        <v>242</v>
      </c>
    </row>
    <row r="231" spans="1:29" s="78" customFormat="1" x14ac:dyDescent="0.2">
      <c r="A231" s="66" t="s">
        <v>740</v>
      </c>
      <c r="B231" s="71" t="s">
        <v>123</v>
      </c>
      <c r="C231" s="66" t="s">
        <v>904</v>
      </c>
      <c r="D231" s="66" t="s">
        <v>308</v>
      </c>
      <c r="E231" s="66" t="s">
        <v>28</v>
      </c>
      <c r="F231" s="66" t="s">
        <v>870</v>
      </c>
      <c r="G231" s="72">
        <v>16827</v>
      </c>
      <c r="H231" s="73">
        <v>1</v>
      </c>
      <c r="I231" s="74">
        <v>16830</v>
      </c>
      <c r="J231" s="68">
        <v>5.9417706476530004E-5</v>
      </c>
      <c r="K231" s="75">
        <v>6871</v>
      </c>
      <c r="L231" s="73">
        <v>0</v>
      </c>
      <c r="M231" s="73">
        <v>6872</v>
      </c>
      <c r="N231" s="68">
        <v>0</v>
      </c>
      <c r="O231" s="75">
        <v>9346</v>
      </c>
      <c r="P231" s="73">
        <v>0</v>
      </c>
      <c r="Q231" s="73">
        <v>9346</v>
      </c>
      <c r="R231" s="69">
        <v>0</v>
      </c>
      <c r="S231" s="73">
        <v>33044</v>
      </c>
      <c r="T231" s="73">
        <v>1</v>
      </c>
      <c r="U231" s="73">
        <v>33048</v>
      </c>
      <c r="V231" s="80">
        <v>3.02617642608564E-5</v>
      </c>
      <c r="W231" s="81">
        <v>7.6616124332053398E-7</v>
      </c>
      <c r="X231" s="77">
        <v>1.68596096200571E-4</v>
      </c>
      <c r="Y231" s="81">
        <v>8.28629943700264E-17</v>
      </c>
      <c r="Z231" s="66">
        <v>0</v>
      </c>
      <c r="AA231" s="79">
        <v>7.6001051416860698E-5</v>
      </c>
      <c r="AC231" s="66" t="s">
        <v>242</v>
      </c>
    </row>
    <row r="232" spans="1:29" s="78" customFormat="1" x14ac:dyDescent="0.2">
      <c r="A232" s="66" t="s">
        <v>740</v>
      </c>
      <c r="B232" s="71" t="s">
        <v>123</v>
      </c>
      <c r="C232" s="66" t="s">
        <v>904</v>
      </c>
      <c r="D232" s="66" t="s">
        <v>308</v>
      </c>
      <c r="E232" s="66" t="s">
        <v>28</v>
      </c>
      <c r="F232" s="66" t="s">
        <v>871</v>
      </c>
      <c r="G232" s="72">
        <v>15907</v>
      </c>
      <c r="H232" s="73">
        <v>0</v>
      </c>
      <c r="I232" s="74">
        <v>15907</v>
      </c>
      <c r="J232" s="68">
        <v>0</v>
      </c>
      <c r="K232" s="75">
        <v>6724</v>
      </c>
      <c r="L232" s="73">
        <v>0</v>
      </c>
      <c r="M232" s="73">
        <v>6724</v>
      </c>
      <c r="N232" s="68">
        <v>0</v>
      </c>
      <c r="O232" s="75">
        <v>8194</v>
      </c>
      <c r="P232" s="73">
        <v>0</v>
      </c>
      <c r="Q232" s="73">
        <v>8195</v>
      </c>
      <c r="R232" s="69">
        <v>0</v>
      </c>
      <c r="S232" s="73">
        <v>30825</v>
      </c>
      <c r="T232" s="73">
        <v>0</v>
      </c>
      <c r="U232" s="73">
        <v>30826</v>
      </c>
      <c r="V232" s="76">
        <v>0</v>
      </c>
      <c r="W232" s="66">
        <v>0</v>
      </c>
      <c r="X232" s="77">
        <v>1.19664516973973E-4</v>
      </c>
      <c r="Y232" s="66">
        <v>0</v>
      </c>
      <c r="Z232" s="66">
        <v>0</v>
      </c>
      <c r="AA232" s="79">
        <v>4.3884575634193498E-5</v>
      </c>
      <c r="AC232" s="66" t="s">
        <v>242</v>
      </c>
    </row>
    <row r="233" spans="1:29" s="78" customFormat="1" x14ac:dyDescent="0.2">
      <c r="A233" s="66" t="s">
        <v>740</v>
      </c>
      <c r="B233" s="71" t="s">
        <v>123</v>
      </c>
      <c r="C233" s="66" t="s">
        <v>904</v>
      </c>
      <c r="D233" s="66" t="s">
        <v>308</v>
      </c>
      <c r="E233" s="66" t="s">
        <v>28</v>
      </c>
      <c r="F233" s="66" t="s">
        <v>872</v>
      </c>
      <c r="G233" s="72">
        <v>14369</v>
      </c>
      <c r="H233" s="73">
        <v>1</v>
      </c>
      <c r="I233" s="74">
        <v>14370</v>
      </c>
      <c r="J233" s="68">
        <v>6.9589422407794019E-5</v>
      </c>
      <c r="K233" s="75">
        <v>8108</v>
      </c>
      <c r="L233" s="73">
        <v>1</v>
      </c>
      <c r="M233" s="73">
        <v>8110</v>
      </c>
      <c r="N233" s="68">
        <v>1.2330456226880394E-4</v>
      </c>
      <c r="O233" s="75">
        <v>6237</v>
      </c>
      <c r="P233" s="73">
        <v>3</v>
      </c>
      <c r="Q233" s="73">
        <v>6241</v>
      </c>
      <c r="R233" s="69">
        <v>4.8069219676333919E-4</v>
      </c>
      <c r="S233" s="73">
        <v>28714</v>
      </c>
      <c r="T233" s="73">
        <v>5</v>
      </c>
      <c r="U233" s="73">
        <v>28721</v>
      </c>
      <c r="V233" s="76">
        <v>1.7410076952540101E-4</v>
      </c>
      <c r="W233" s="81">
        <v>5.6532385082299998E-5</v>
      </c>
      <c r="X233" s="77">
        <v>4.0624595154359398E-4</v>
      </c>
      <c r="Y233" s="81">
        <v>5.4376947818071901E-5</v>
      </c>
      <c r="Z233" s="66">
        <v>0</v>
      </c>
      <c r="AA233" s="77">
        <v>2.6114050058356899E-4</v>
      </c>
      <c r="AC233" s="66" t="s">
        <v>242</v>
      </c>
    </row>
    <row r="234" spans="1:29" s="78" customFormat="1" x14ac:dyDescent="0.2">
      <c r="A234" s="66" t="s">
        <v>740</v>
      </c>
      <c r="B234" s="71" t="s">
        <v>123</v>
      </c>
      <c r="C234" s="66" t="s">
        <v>904</v>
      </c>
      <c r="D234" s="66" t="s">
        <v>308</v>
      </c>
      <c r="E234" s="66" t="s">
        <v>28</v>
      </c>
      <c r="F234" s="66" t="s">
        <v>873</v>
      </c>
      <c r="G234" s="72">
        <v>14686</v>
      </c>
      <c r="H234" s="73">
        <v>1</v>
      </c>
      <c r="I234" s="74">
        <v>14688</v>
      </c>
      <c r="J234" s="68">
        <v>6.8082788671023972E-5</v>
      </c>
      <c r="K234" s="75">
        <v>6012</v>
      </c>
      <c r="L234" s="73">
        <v>1</v>
      </c>
      <c r="M234" s="73">
        <v>6013</v>
      </c>
      <c r="N234" s="68">
        <v>1.6630633627141194E-4</v>
      </c>
      <c r="O234" s="75">
        <v>10308</v>
      </c>
      <c r="P234" s="73">
        <v>1</v>
      </c>
      <c r="Q234" s="73">
        <v>10309</v>
      </c>
      <c r="R234" s="69">
        <v>9.7002619070714915E-5</v>
      </c>
      <c r="S234" s="73">
        <v>31006</v>
      </c>
      <c r="T234" s="73">
        <v>3</v>
      </c>
      <c r="U234" s="73">
        <v>31010</v>
      </c>
      <c r="V234" s="80">
        <v>9.6746105969234701E-5</v>
      </c>
      <c r="W234" s="81">
        <v>1.9951817315084599E-5</v>
      </c>
      <c r="X234" s="77">
        <v>2.8270688519878301E-4</v>
      </c>
      <c r="Y234" s="81">
        <v>1.1755430858083001E-16</v>
      </c>
      <c r="Z234" s="66">
        <v>0</v>
      </c>
      <c r="AA234" s="77">
        <v>1.4463442037351899E-4</v>
      </c>
      <c r="AC234" s="66" t="s">
        <v>242</v>
      </c>
    </row>
    <row r="235" spans="1:29" s="78" customFormat="1" x14ac:dyDescent="0.2">
      <c r="A235" s="66" t="s">
        <v>740</v>
      </c>
      <c r="B235" s="71" t="s">
        <v>123</v>
      </c>
      <c r="C235" s="66" t="s">
        <v>904</v>
      </c>
      <c r="D235" s="66" t="s">
        <v>308</v>
      </c>
      <c r="E235" s="66" t="s">
        <v>28</v>
      </c>
      <c r="F235" s="66" t="s">
        <v>874</v>
      </c>
      <c r="G235" s="72">
        <v>19972</v>
      </c>
      <c r="H235" s="73">
        <v>0</v>
      </c>
      <c r="I235" s="74">
        <v>19973</v>
      </c>
      <c r="J235" s="68">
        <v>0</v>
      </c>
      <c r="K235" s="75">
        <v>12661</v>
      </c>
      <c r="L235" s="73">
        <v>0</v>
      </c>
      <c r="M235" s="73">
        <v>12662</v>
      </c>
      <c r="N235" s="68">
        <v>0</v>
      </c>
      <c r="O235" s="75">
        <v>10821</v>
      </c>
      <c r="P235" s="73">
        <v>2</v>
      </c>
      <c r="Q235" s="73">
        <v>10823</v>
      </c>
      <c r="R235" s="69">
        <v>1.8479164741753672E-4</v>
      </c>
      <c r="S235" s="73">
        <v>43454</v>
      </c>
      <c r="T235" s="73">
        <v>2</v>
      </c>
      <c r="U235" s="73">
        <v>43458</v>
      </c>
      <c r="V235" s="80">
        <v>4.6023564064801198E-5</v>
      </c>
      <c r="W235" s="81">
        <v>5.5737157220106402E-6</v>
      </c>
      <c r="X235" s="77">
        <v>1.66242943918738E-4</v>
      </c>
      <c r="Y235" s="81">
        <v>1.4745518000873899E-16</v>
      </c>
      <c r="Z235" s="66">
        <v>0</v>
      </c>
      <c r="AA235" s="79">
        <v>7.0078627821718105E-5</v>
      </c>
      <c r="AC235" s="66" t="s">
        <v>242</v>
      </c>
    </row>
    <row r="236" spans="1:29" s="78" customFormat="1" x14ac:dyDescent="0.2">
      <c r="A236" s="66" t="s">
        <v>740</v>
      </c>
      <c r="B236" s="71" t="s">
        <v>123</v>
      </c>
      <c r="C236" s="66" t="s">
        <v>904</v>
      </c>
      <c r="D236" s="66" t="s">
        <v>308</v>
      </c>
      <c r="E236" s="66" t="s">
        <v>28</v>
      </c>
      <c r="F236" s="66" t="s">
        <v>875</v>
      </c>
      <c r="G236" s="72">
        <v>19038</v>
      </c>
      <c r="H236" s="73">
        <v>6</v>
      </c>
      <c r="I236" s="74">
        <v>19044</v>
      </c>
      <c r="J236" s="68">
        <v>3.15059861373661E-4</v>
      </c>
      <c r="K236" s="75">
        <v>13983</v>
      </c>
      <c r="L236" s="73">
        <v>3</v>
      </c>
      <c r="M236" s="73">
        <v>13986</v>
      </c>
      <c r="N236" s="68">
        <v>2.145002145002145E-4</v>
      </c>
      <c r="O236" s="75">
        <v>10494</v>
      </c>
      <c r="P236" s="73">
        <v>3</v>
      </c>
      <c r="Q236" s="73">
        <v>10498</v>
      </c>
      <c r="R236" s="69">
        <v>2.8576871785101923E-4</v>
      </c>
      <c r="S236" s="73">
        <v>43515</v>
      </c>
      <c r="T236" s="73">
        <v>12</v>
      </c>
      <c r="U236" s="73">
        <v>43528</v>
      </c>
      <c r="V236" s="76">
        <v>2.7569095044455198E-4</v>
      </c>
      <c r="W236" s="66">
        <v>1.4246139162854199E-4</v>
      </c>
      <c r="X236" s="77">
        <v>4.81527034110538E-4</v>
      </c>
      <c r="Y236" s="66">
        <v>1.53803371631968E-4</v>
      </c>
      <c r="Z236" s="81">
        <v>2.81441312315813E-6</v>
      </c>
      <c r="AA236" s="77">
        <v>3.4920102234156002E-4</v>
      </c>
      <c r="AC236" s="66" t="s">
        <v>242</v>
      </c>
    </row>
    <row r="237" spans="1:29" s="78" customFormat="1" x14ac:dyDescent="0.2">
      <c r="A237" s="66" t="s">
        <v>740</v>
      </c>
      <c r="B237" s="71" t="s">
        <v>123</v>
      </c>
      <c r="C237" s="66" t="s">
        <v>904</v>
      </c>
      <c r="D237" s="66" t="s">
        <v>308</v>
      </c>
      <c r="E237" s="66" t="s">
        <v>28</v>
      </c>
      <c r="F237" s="66" t="s">
        <v>876</v>
      </c>
      <c r="G237" s="72">
        <v>52449</v>
      </c>
      <c r="H237" s="73">
        <v>5</v>
      </c>
      <c r="I237" s="74">
        <v>52458</v>
      </c>
      <c r="J237" s="68">
        <v>9.5314346715467618E-5</v>
      </c>
      <c r="K237" s="75">
        <v>40823</v>
      </c>
      <c r="L237" s="73">
        <v>2</v>
      </c>
      <c r="M237" s="73">
        <v>40831</v>
      </c>
      <c r="N237" s="68">
        <v>4.8982390830496438E-5</v>
      </c>
      <c r="O237" s="75">
        <v>35217</v>
      </c>
      <c r="P237" s="73">
        <v>2</v>
      </c>
      <c r="Q237" s="73">
        <v>35222</v>
      </c>
      <c r="R237" s="69">
        <v>5.6782692635284766E-5</v>
      </c>
      <c r="S237" s="73">
        <v>128489</v>
      </c>
      <c r="T237" s="73">
        <v>9</v>
      </c>
      <c r="U237" s="73">
        <v>128511</v>
      </c>
      <c r="V237" s="80">
        <v>7.0040000622577795E-5</v>
      </c>
      <c r="W237" s="81">
        <v>3.2027232370336897E-5</v>
      </c>
      <c r="X237" s="77">
        <v>1.32953555584254E-4</v>
      </c>
      <c r="Y237" s="81">
        <v>1.3868780902445399E-16</v>
      </c>
      <c r="Z237" s="66">
        <v>0</v>
      </c>
      <c r="AA237" s="79">
        <v>4.5659943148100401E-5</v>
      </c>
      <c r="AC237" s="66" t="s">
        <v>242</v>
      </c>
    </row>
    <row r="238" spans="1:29" s="78" customFormat="1" x14ac:dyDescent="0.2">
      <c r="A238" s="66" t="s">
        <v>740</v>
      </c>
      <c r="B238" s="71" t="s">
        <v>123</v>
      </c>
      <c r="C238" s="66" t="s">
        <v>904</v>
      </c>
      <c r="D238" s="66" t="s">
        <v>308</v>
      </c>
      <c r="E238" s="66" t="s">
        <v>28</v>
      </c>
      <c r="F238" s="66" t="s">
        <v>877</v>
      </c>
      <c r="G238" s="72">
        <v>32667</v>
      </c>
      <c r="H238" s="73">
        <v>0</v>
      </c>
      <c r="I238" s="74">
        <v>32670</v>
      </c>
      <c r="J238" s="68">
        <v>0</v>
      </c>
      <c r="K238" s="75">
        <v>19921</v>
      </c>
      <c r="L238" s="73">
        <v>0</v>
      </c>
      <c r="M238" s="73">
        <v>19924</v>
      </c>
      <c r="N238" s="68">
        <v>0</v>
      </c>
      <c r="O238" s="75">
        <v>24432</v>
      </c>
      <c r="P238" s="73">
        <v>2</v>
      </c>
      <c r="Q238" s="73">
        <v>24434</v>
      </c>
      <c r="R238" s="69">
        <v>8.1853155439142179E-5</v>
      </c>
      <c r="S238" s="73">
        <v>77020</v>
      </c>
      <c r="T238" s="73">
        <v>2</v>
      </c>
      <c r="U238" s="73">
        <v>77028</v>
      </c>
      <c r="V238" s="80">
        <v>2.59666069434707E-5</v>
      </c>
      <c r="W238" s="81">
        <v>3.1446920368012399E-6</v>
      </c>
      <c r="X238" s="79">
        <v>9.3797131121093702E-5</v>
      </c>
      <c r="Y238" s="81">
        <v>1.3461164471072701E-16</v>
      </c>
      <c r="Z238" s="66">
        <v>0</v>
      </c>
      <c r="AA238" s="79">
        <v>3.4848727040033397E-5</v>
      </c>
      <c r="AC238" s="66" t="s">
        <v>242</v>
      </c>
    </row>
    <row r="239" spans="1:29" s="78" customFormat="1" x14ac:dyDescent="0.2">
      <c r="A239" s="66" t="s">
        <v>740</v>
      </c>
      <c r="B239" s="71" t="s">
        <v>123</v>
      </c>
      <c r="C239" s="66" t="s">
        <v>904</v>
      </c>
      <c r="D239" s="66" t="s">
        <v>308</v>
      </c>
      <c r="E239" s="66" t="s">
        <v>28</v>
      </c>
      <c r="F239" s="66" t="s">
        <v>878</v>
      </c>
      <c r="G239" s="72">
        <v>16580</v>
      </c>
      <c r="H239" s="73">
        <v>3</v>
      </c>
      <c r="I239" s="74">
        <v>16584</v>
      </c>
      <c r="J239" s="68">
        <v>1.8089725036179449E-4</v>
      </c>
      <c r="K239" s="75">
        <v>5809</v>
      </c>
      <c r="L239" s="73">
        <v>0</v>
      </c>
      <c r="M239" s="73">
        <v>5809</v>
      </c>
      <c r="N239" s="68">
        <v>0</v>
      </c>
      <c r="O239" s="75">
        <v>13700</v>
      </c>
      <c r="P239" s="73">
        <v>6</v>
      </c>
      <c r="Q239" s="73">
        <v>13706</v>
      </c>
      <c r="R239" s="69">
        <v>4.3776448270830295E-4</v>
      </c>
      <c r="S239" s="73">
        <v>36089</v>
      </c>
      <c r="T239" s="73">
        <v>9</v>
      </c>
      <c r="U239" s="73">
        <v>36099</v>
      </c>
      <c r="V239" s="76">
        <v>2.4932129203834001E-4</v>
      </c>
      <c r="W239" s="66">
        <v>1.1401170575245699E-4</v>
      </c>
      <c r="X239" s="77">
        <v>4.7323647455925299E-4</v>
      </c>
      <c r="Y239" s="66">
        <v>1.2776079029918301E-4</v>
      </c>
      <c r="Z239" s="66">
        <v>0</v>
      </c>
      <c r="AA239" s="77">
        <v>3.3567905088223199E-4</v>
      </c>
      <c r="AC239" s="66" t="s">
        <v>242</v>
      </c>
    </row>
    <row r="240" spans="1:29" s="78" customFormat="1" x14ac:dyDescent="0.2">
      <c r="A240" s="66" t="s">
        <v>740</v>
      </c>
      <c r="B240" s="71" t="s">
        <v>123</v>
      </c>
      <c r="C240" s="66" t="s">
        <v>904</v>
      </c>
      <c r="D240" s="66" t="s">
        <v>308</v>
      </c>
      <c r="E240" s="66" t="s">
        <v>28</v>
      </c>
      <c r="F240" s="66" t="s">
        <v>879</v>
      </c>
      <c r="G240" s="72">
        <v>9090</v>
      </c>
      <c r="H240" s="73">
        <v>2</v>
      </c>
      <c r="I240" s="74">
        <v>9093</v>
      </c>
      <c r="J240" s="68">
        <v>2.1994941163532388E-4</v>
      </c>
      <c r="K240" s="75">
        <v>5151</v>
      </c>
      <c r="L240" s="73">
        <v>1</v>
      </c>
      <c r="M240" s="73">
        <v>5152</v>
      </c>
      <c r="N240" s="68">
        <v>1.9409937888198756E-4</v>
      </c>
      <c r="O240" s="75">
        <v>6633</v>
      </c>
      <c r="P240" s="73">
        <v>0</v>
      </c>
      <c r="Q240" s="73">
        <v>6634</v>
      </c>
      <c r="R240" s="69">
        <v>0</v>
      </c>
      <c r="S240" s="73">
        <v>20874</v>
      </c>
      <c r="T240" s="73">
        <v>3</v>
      </c>
      <c r="U240" s="73">
        <v>20879</v>
      </c>
      <c r="V240" s="76">
        <v>1.4369880729989899E-4</v>
      </c>
      <c r="W240" s="81">
        <v>2.96351291522596E-5</v>
      </c>
      <c r="X240" s="77">
        <v>4.19890892503688E-4</v>
      </c>
      <c r="Y240" s="81">
        <v>2.5168512813873201E-5</v>
      </c>
      <c r="Z240" s="66">
        <v>0</v>
      </c>
      <c r="AA240" s="77">
        <v>2.5881448049444399E-4</v>
      </c>
      <c r="AC240" s="66" t="s">
        <v>242</v>
      </c>
    </row>
    <row r="241" spans="1:29" s="78" customFormat="1" x14ac:dyDescent="0.2">
      <c r="A241" s="66" t="s">
        <v>740</v>
      </c>
      <c r="B241" s="71" t="s">
        <v>123</v>
      </c>
      <c r="C241" s="66" t="s">
        <v>904</v>
      </c>
      <c r="D241" s="66" t="s">
        <v>308</v>
      </c>
      <c r="E241" s="66" t="s">
        <v>28</v>
      </c>
      <c r="F241" s="66" t="s">
        <v>880</v>
      </c>
      <c r="G241" s="72">
        <v>53572</v>
      </c>
      <c r="H241" s="73">
        <v>7</v>
      </c>
      <c r="I241" s="74">
        <v>53581</v>
      </c>
      <c r="J241" s="68">
        <v>1.3064332505925607E-4</v>
      </c>
      <c r="K241" s="75">
        <v>51345</v>
      </c>
      <c r="L241" s="73">
        <v>17</v>
      </c>
      <c r="M241" s="73">
        <v>51365</v>
      </c>
      <c r="N241" s="68">
        <v>3.3096466465492067E-4</v>
      </c>
      <c r="O241" s="75">
        <v>49248</v>
      </c>
      <c r="P241" s="73">
        <v>6</v>
      </c>
      <c r="Q241" s="73">
        <v>49256</v>
      </c>
      <c r="R241" s="69">
        <v>1.2181257105733311E-4</v>
      </c>
      <c r="S241" s="73">
        <v>154165</v>
      </c>
      <c r="T241" s="73">
        <v>30</v>
      </c>
      <c r="U241" s="73">
        <v>154202</v>
      </c>
      <c r="V241" s="76">
        <v>1.9455883783520901E-4</v>
      </c>
      <c r="W241" s="66">
        <v>1.3127175951236099E-4</v>
      </c>
      <c r="X241" s="77">
        <v>2.7773328619104201E-4</v>
      </c>
      <c r="Y241" s="81">
        <v>7.55618978354921E-5</v>
      </c>
      <c r="Z241" s="66">
        <v>0</v>
      </c>
      <c r="AA241" s="77">
        <v>1.7257947510430701E-4</v>
      </c>
      <c r="AC241" s="66" t="s">
        <v>242</v>
      </c>
    </row>
    <row r="242" spans="1:29" s="82" customFormat="1" x14ac:dyDescent="0.2">
      <c r="A242" s="66" t="s">
        <v>740</v>
      </c>
      <c r="B242" s="71" t="s">
        <v>123</v>
      </c>
      <c r="C242" s="66" t="s">
        <v>904</v>
      </c>
      <c r="D242" s="66" t="s">
        <v>308</v>
      </c>
      <c r="E242" s="66" t="s">
        <v>28</v>
      </c>
      <c r="F242" s="66" t="s">
        <v>881</v>
      </c>
      <c r="G242" s="72">
        <v>7145</v>
      </c>
      <c r="H242" s="73">
        <v>0</v>
      </c>
      <c r="I242" s="74">
        <v>7145</v>
      </c>
      <c r="J242" s="68">
        <v>0</v>
      </c>
      <c r="K242" s="75">
        <v>6851</v>
      </c>
      <c r="L242" s="73">
        <v>2</v>
      </c>
      <c r="M242" s="73">
        <v>6853</v>
      </c>
      <c r="N242" s="68">
        <v>2.9184298847220193E-4</v>
      </c>
      <c r="O242" s="75">
        <v>9729</v>
      </c>
      <c r="P242" s="73">
        <v>1</v>
      </c>
      <c r="Q242" s="73">
        <v>9731</v>
      </c>
      <c r="R242" s="69">
        <v>1.0276436131949441E-4</v>
      </c>
      <c r="S242" s="73">
        <v>23725</v>
      </c>
      <c r="T242" s="73">
        <v>3</v>
      </c>
      <c r="U242" s="73">
        <v>23729</v>
      </c>
      <c r="V242" s="76">
        <v>1.2643290627107199E-4</v>
      </c>
      <c r="W242" s="81">
        <v>2.6074263816472399E-5</v>
      </c>
      <c r="X242" s="77">
        <v>3.6944570337457E-4</v>
      </c>
      <c r="Y242" s="66" t="s">
        <v>832</v>
      </c>
      <c r="Z242" s="66" t="s">
        <v>832</v>
      </c>
      <c r="AA242" s="77" t="s">
        <v>832</v>
      </c>
      <c r="AC242" s="66" t="s">
        <v>242</v>
      </c>
    </row>
    <row r="243" spans="1:29" s="82" customFormat="1" x14ac:dyDescent="0.2">
      <c r="A243" s="66" t="s">
        <v>740</v>
      </c>
      <c r="B243" s="71" t="s">
        <v>123</v>
      </c>
      <c r="C243" s="66" t="s">
        <v>904</v>
      </c>
      <c r="D243" s="66" t="s">
        <v>308</v>
      </c>
      <c r="E243" s="66" t="s">
        <v>28</v>
      </c>
      <c r="F243" s="66" t="s">
        <v>882</v>
      </c>
      <c r="G243" s="72">
        <v>12978</v>
      </c>
      <c r="H243" s="73">
        <v>1</v>
      </c>
      <c r="I243" s="74">
        <v>12981</v>
      </c>
      <c r="J243" s="68">
        <v>7.7035667514059012E-5</v>
      </c>
      <c r="K243" s="75">
        <v>10959</v>
      </c>
      <c r="L243" s="73">
        <v>0</v>
      </c>
      <c r="M243" s="73">
        <v>10959</v>
      </c>
      <c r="N243" s="68">
        <v>0</v>
      </c>
      <c r="O243" s="75">
        <v>8852</v>
      </c>
      <c r="P243" s="73">
        <v>3</v>
      </c>
      <c r="Q243" s="73">
        <v>8855</v>
      </c>
      <c r="R243" s="69">
        <v>3.3879164313946921E-4</v>
      </c>
      <c r="S243" s="73">
        <v>32789</v>
      </c>
      <c r="T243" s="73">
        <v>4</v>
      </c>
      <c r="U243" s="73">
        <v>32795</v>
      </c>
      <c r="V243" s="76">
        <v>1.21977251242643E-4</v>
      </c>
      <c r="W243" s="81">
        <v>3.3235663604838997E-5</v>
      </c>
      <c r="X243" s="77">
        <v>3.1228048835912301E-4</v>
      </c>
      <c r="Y243" s="66" t="s">
        <v>832</v>
      </c>
      <c r="Z243" s="66" t="s">
        <v>832</v>
      </c>
      <c r="AA243" s="77" t="s">
        <v>832</v>
      </c>
      <c r="AC243" s="66" t="s">
        <v>242</v>
      </c>
    </row>
    <row r="244" spans="1:29" s="82" customFormat="1" x14ac:dyDescent="0.2">
      <c r="A244" s="83" t="s">
        <v>740</v>
      </c>
      <c r="B244" s="84" t="s">
        <v>123</v>
      </c>
      <c r="C244" s="83" t="s">
        <v>904</v>
      </c>
      <c r="D244" s="83" t="s">
        <v>308</v>
      </c>
      <c r="E244" s="83" t="s">
        <v>28</v>
      </c>
      <c r="F244" s="83" t="s">
        <v>883</v>
      </c>
      <c r="G244" s="85">
        <v>21324</v>
      </c>
      <c r="H244" s="86">
        <v>2</v>
      </c>
      <c r="I244" s="87">
        <v>21327</v>
      </c>
      <c r="J244" s="88">
        <v>9.3777840296337971E-5</v>
      </c>
      <c r="K244" s="89">
        <v>6396</v>
      </c>
      <c r="L244" s="86">
        <v>1</v>
      </c>
      <c r="M244" s="86">
        <v>6397</v>
      </c>
      <c r="N244" s="88">
        <v>1.5632327653587619E-4</v>
      </c>
      <c r="O244" s="89">
        <v>9877</v>
      </c>
      <c r="P244" s="86">
        <v>1</v>
      </c>
      <c r="Q244" s="86">
        <v>9879</v>
      </c>
      <c r="R244" s="90">
        <v>1.0122482032594392E-4</v>
      </c>
      <c r="S244" s="86">
        <v>37597</v>
      </c>
      <c r="T244" s="86">
        <v>4</v>
      </c>
      <c r="U244" s="86">
        <v>37603</v>
      </c>
      <c r="V244" s="91">
        <v>1.0638014946411E-4</v>
      </c>
      <c r="W244" s="95">
        <v>2.8985746588547499E-5</v>
      </c>
      <c r="X244" s="93">
        <v>2.7235282770494902E-4</v>
      </c>
      <c r="Y244" s="83" t="s">
        <v>832</v>
      </c>
      <c r="Z244" s="83" t="s">
        <v>832</v>
      </c>
      <c r="AA244" s="93" t="s">
        <v>832</v>
      </c>
      <c r="AC244" s="83" t="s">
        <v>242</v>
      </c>
    </row>
    <row r="245" spans="1:29" s="78" customFormat="1" x14ac:dyDescent="0.2">
      <c r="A245" s="66" t="s">
        <v>747</v>
      </c>
      <c r="B245" s="71" t="s">
        <v>93</v>
      </c>
      <c r="C245" s="66" t="s">
        <v>905</v>
      </c>
      <c r="D245" s="66" t="s">
        <v>308</v>
      </c>
      <c r="E245" s="66" t="s">
        <v>320</v>
      </c>
      <c r="F245" s="66" t="s">
        <v>867</v>
      </c>
      <c r="G245" s="72" t="s">
        <v>832</v>
      </c>
      <c r="H245" s="73" t="s">
        <v>832</v>
      </c>
      <c r="I245" s="74" t="s">
        <v>832</v>
      </c>
      <c r="J245" s="68" t="s">
        <v>832</v>
      </c>
      <c r="K245" s="75" t="s">
        <v>832</v>
      </c>
      <c r="L245" s="73" t="s">
        <v>832</v>
      </c>
      <c r="M245" s="73" t="s">
        <v>832</v>
      </c>
      <c r="N245" s="68" t="s">
        <v>832</v>
      </c>
      <c r="O245" s="75" t="s">
        <v>832</v>
      </c>
      <c r="P245" s="73" t="s">
        <v>832</v>
      </c>
      <c r="Q245" s="73" t="s">
        <v>832</v>
      </c>
      <c r="R245" s="69" t="s">
        <v>832</v>
      </c>
      <c r="S245" s="66" t="s">
        <v>832</v>
      </c>
      <c r="T245" s="66" t="s">
        <v>832</v>
      </c>
      <c r="U245" s="66" t="s">
        <v>832</v>
      </c>
      <c r="V245" s="76" t="s">
        <v>832</v>
      </c>
      <c r="W245" s="66" t="s">
        <v>832</v>
      </c>
      <c r="X245" s="77" t="s">
        <v>832</v>
      </c>
      <c r="Y245" s="66" t="s">
        <v>832</v>
      </c>
      <c r="Z245" s="66" t="s">
        <v>832</v>
      </c>
      <c r="AA245" s="77" t="s">
        <v>832</v>
      </c>
      <c r="AC245" s="66" t="s">
        <v>28</v>
      </c>
    </row>
    <row r="246" spans="1:29" s="78" customFormat="1" x14ac:dyDescent="0.2">
      <c r="A246" s="66" t="s">
        <v>747</v>
      </c>
      <c r="B246" s="71" t="s">
        <v>93</v>
      </c>
      <c r="C246" s="66" t="s">
        <v>905</v>
      </c>
      <c r="D246" s="66" t="s">
        <v>308</v>
      </c>
      <c r="E246" s="66" t="s">
        <v>320</v>
      </c>
      <c r="F246" s="66" t="s">
        <v>868</v>
      </c>
      <c r="G246" s="72" t="s">
        <v>832</v>
      </c>
      <c r="H246" s="73" t="s">
        <v>832</v>
      </c>
      <c r="I246" s="74" t="s">
        <v>832</v>
      </c>
      <c r="J246" s="68" t="s">
        <v>832</v>
      </c>
      <c r="K246" s="75" t="s">
        <v>832</v>
      </c>
      <c r="L246" s="73" t="s">
        <v>832</v>
      </c>
      <c r="M246" s="73" t="s">
        <v>832</v>
      </c>
      <c r="N246" s="68" t="s">
        <v>832</v>
      </c>
      <c r="O246" s="75" t="s">
        <v>832</v>
      </c>
      <c r="P246" s="73" t="s">
        <v>832</v>
      </c>
      <c r="Q246" s="73" t="s">
        <v>832</v>
      </c>
      <c r="R246" s="69" t="s">
        <v>832</v>
      </c>
      <c r="S246" s="66" t="s">
        <v>832</v>
      </c>
      <c r="T246" s="66" t="s">
        <v>832</v>
      </c>
      <c r="U246" s="66" t="s">
        <v>832</v>
      </c>
      <c r="V246" s="76" t="s">
        <v>832</v>
      </c>
      <c r="W246" s="66" t="s">
        <v>832</v>
      </c>
      <c r="X246" s="77" t="s">
        <v>832</v>
      </c>
      <c r="Y246" s="66" t="s">
        <v>832</v>
      </c>
      <c r="Z246" s="66" t="s">
        <v>832</v>
      </c>
      <c r="AA246" s="77" t="s">
        <v>832</v>
      </c>
      <c r="AC246" s="66" t="s">
        <v>28</v>
      </c>
    </row>
    <row r="247" spans="1:29" s="78" customFormat="1" x14ac:dyDescent="0.2">
      <c r="A247" s="66" t="s">
        <v>747</v>
      </c>
      <c r="B247" s="71" t="s">
        <v>93</v>
      </c>
      <c r="C247" s="66" t="s">
        <v>905</v>
      </c>
      <c r="D247" s="66" t="s">
        <v>308</v>
      </c>
      <c r="E247" s="66" t="s">
        <v>320</v>
      </c>
      <c r="F247" s="66" t="s">
        <v>869</v>
      </c>
      <c r="G247" s="72">
        <v>18229</v>
      </c>
      <c r="H247" s="73">
        <v>17198</v>
      </c>
      <c r="I247" s="74">
        <v>35429</v>
      </c>
      <c r="J247" s="68">
        <v>0.4854215473199921</v>
      </c>
      <c r="K247" s="75">
        <v>16428</v>
      </c>
      <c r="L247" s="73">
        <v>14988</v>
      </c>
      <c r="M247" s="73">
        <v>31416</v>
      </c>
      <c r="N247" s="68">
        <v>0.47708174178762414</v>
      </c>
      <c r="O247" s="75">
        <v>11911</v>
      </c>
      <c r="P247" s="73">
        <v>10875</v>
      </c>
      <c r="Q247" s="73">
        <v>22790</v>
      </c>
      <c r="R247" s="69">
        <v>0.47718297498903028</v>
      </c>
      <c r="S247" s="73">
        <v>46568</v>
      </c>
      <c r="T247" s="73">
        <v>43061</v>
      </c>
      <c r="U247" s="73">
        <v>89635</v>
      </c>
      <c r="V247" s="76">
        <v>0.48043601959187299</v>
      </c>
      <c r="W247" s="66">
        <v>0.477160264879124</v>
      </c>
      <c r="X247" s="77">
        <v>0.483713040664771</v>
      </c>
      <c r="Y247" s="66">
        <v>0.48042433932694101</v>
      </c>
      <c r="Z247" s="66">
        <v>0.47715398647256102</v>
      </c>
      <c r="AA247" s="77">
        <v>0.48369581072247397</v>
      </c>
      <c r="AC247" s="66" t="s">
        <v>28</v>
      </c>
    </row>
    <row r="248" spans="1:29" s="78" customFormat="1" x14ac:dyDescent="0.2">
      <c r="A248" s="66" t="s">
        <v>747</v>
      </c>
      <c r="B248" s="71" t="s">
        <v>93</v>
      </c>
      <c r="C248" s="66" t="s">
        <v>905</v>
      </c>
      <c r="D248" s="66" t="s">
        <v>308</v>
      </c>
      <c r="E248" s="66" t="s">
        <v>320</v>
      </c>
      <c r="F248" s="66" t="s">
        <v>870</v>
      </c>
      <c r="G248" s="72">
        <v>16940</v>
      </c>
      <c r="H248" s="73">
        <v>0</v>
      </c>
      <c r="I248" s="74">
        <v>16941</v>
      </c>
      <c r="J248" s="68">
        <v>0</v>
      </c>
      <c r="K248" s="75">
        <v>5686</v>
      </c>
      <c r="L248" s="73">
        <v>0</v>
      </c>
      <c r="M248" s="73">
        <v>5687</v>
      </c>
      <c r="N248" s="68">
        <v>0</v>
      </c>
      <c r="O248" s="75">
        <v>7347</v>
      </c>
      <c r="P248" s="73">
        <v>1</v>
      </c>
      <c r="Q248" s="73">
        <v>7348</v>
      </c>
      <c r="R248" s="69">
        <v>1.3609145345672293E-4</v>
      </c>
      <c r="S248" s="73">
        <v>29973</v>
      </c>
      <c r="T248" s="73">
        <v>1</v>
      </c>
      <c r="U248" s="73">
        <v>29976</v>
      </c>
      <c r="V248" s="80">
        <v>3.3362247280976799E-5</v>
      </c>
      <c r="W248" s="81">
        <v>8.4465861385988195E-7</v>
      </c>
      <c r="X248" s="77">
        <v>1.8586836975911501E-4</v>
      </c>
      <c r="Y248" s="81">
        <v>1.35530035110135E-5</v>
      </c>
      <c r="Z248" s="66">
        <v>0</v>
      </c>
      <c r="AA248" s="77">
        <v>1.2707931269270099E-4</v>
      </c>
      <c r="AC248" s="66" t="s">
        <v>28</v>
      </c>
    </row>
    <row r="249" spans="1:29" s="78" customFormat="1" x14ac:dyDescent="0.2">
      <c r="A249" s="66" t="s">
        <v>747</v>
      </c>
      <c r="B249" s="71" t="s">
        <v>93</v>
      </c>
      <c r="C249" s="66" t="s">
        <v>905</v>
      </c>
      <c r="D249" s="66" t="s">
        <v>308</v>
      </c>
      <c r="E249" s="66" t="s">
        <v>320</v>
      </c>
      <c r="F249" s="66" t="s">
        <v>871</v>
      </c>
      <c r="G249" s="72">
        <v>25078</v>
      </c>
      <c r="H249" s="73">
        <v>0</v>
      </c>
      <c r="I249" s="74">
        <v>25080</v>
      </c>
      <c r="J249" s="68">
        <v>0</v>
      </c>
      <c r="K249" s="75">
        <v>19438</v>
      </c>
      <c r="L249" s="73">
        <v>0</v>
      </c>
      <c r="M249" s="73">
        <v>19439</v>
      </c>
      <c r="N249" s="68">
        <v>0</v>
      </c>
      <c r="O249" s="75">
        <v>20966</v>
      </c>
      <c r="P249" s="73">
        <v>0</v>
      </c>
      <c r="Q249" s="73">
        <v>20968</v>
      </c>
      <c r="R249" s="69">
        <v>0</v>
      </c>
      <c r="S249" s="73">
        <v>65482</v>
      </c>
      <c r="T249" s="73">
        <v>0</v>
      </c>
      <c r="U249" s="73">
        <v>65487</v>
      </c>
      <c r="V249" s="76">
        <v>0</v>
      </c>
      <c r="W249" s="66">
        <v>0</v>
      </c>
      <c r="X249" s="79">
        <v>5.6332664716008299E-5</v>
      </c>
      <c r="Y249" s="66">
        <v>0</v>
      </c>
      <c r="Z249" s="66">
        <v>0</v>
      </c>
      <c r="AA249" s="79">
        <v>2.06584672719888E-5</v>
      </c>
      <c r="AC249" s="66" t="s">
        <v>28</v>
      </c>
    </row>
    <row r="250" spans="1:29" s="78" customFormat="1" x14ac:dyDescent="0.2">
      <c r="A250" s="66" t="s">
        <v>747</v>
      </c>
      <c r="B250" s="71" t="s">
        <v>93</v>
      </c>
      <c r="C250" s="66" t="s">
        <v>905</v>
      </c>
      <c r="D250" s="66" t="s">
        <v>308</v>
      </c>
      <c r="E250" s="66" t="s">
        <v>320</v>
      </c>
      <c r="F250" s="66" t="s">
        <v>872</v>
      </c>
      <c r="G250" s="72">
        <v>25440</v>
      </c>
      <c r="H250" s="73">
        <v>1</v>
      </c>
      <c r="I250" s="74">
        <v>25442</v>
      </c>
      <c r="J250" s="68">
        <v>3.9305086078138511E-5</v>
      </c>
      <c r="K250" s="75">
        <v>14059</v>
      </c>
      <c r="L250" s="73">
        <v>1</v>
      </c>
      <c r="M250" s="73">
        <v>14060</v>
      </c>
      <c r="N250" s="68">
        <v>7.1123755334281656E-5</v>
      </c>
      <c r="O250" s="75">
        <v>10572</v>
      </c>
      <c r="P250" s="73">
        <v>0</v>
      </c>
      <c r="Q250" s="73">
        <v>10573</v>
      </c>
      <c r="R250" s="69">
        <v>0</v>
      </c>
      <c r="S250" s="73">
        <v>50071</v>
      </c>
      <c r="T250" s="73">
        <v>2</v>
      </c>
      <c r="U250" s="73">
        <v>50075</v>
      </c>
      <c r="V250" s="80">
        <v>3.9941685139695997E-5</v>
      </c>
      <c r="W250" s="81">
        <v>4.8371599731195701E-6</v>
      </c>
      <c r="X250" s="77">
        <v>1.4427557287326499E-4</v>
      </c>
      <c r="Y250" s="81">
        <v>1.9830004674229701E-5</v>
      </c>
      <c r="Z250" s="66">
        <v>0</v>
      </c>
      <c r="AA250" s="77">
        <v>1.03837597624919E-4</v>
      </c>
      <c r="AC250" s="66" t="s">
        <v>28</v>
      </c>
    </row>
    <row r="251" spans="1:29" s="78" customFormat="1" x14ac:dyDescent="0.2">
      <c r="A251" s="66" t="s">
        <v>747</v>
      </c>
      <c r="B251" s="71" t="s">
        <v>93</v>
      </c>
      <c r="C251" s="66" t="s">
        <v>905</v>
      </c>
      <c r="D251" s="66" t="s">
        <v>308</v>
      </c>
      <c r="E251" s="66" t="s">
        <v>320</v>
      </c>
      <c r="F251" s="66" t="s">
        <v>873</v>
      </c>
      <c r="G251" s="72">
        <v>31689</v>
      </c>
      <c r="H251" s="73">
        <v>0</v>
      </c>
      <c r="I251" s="74">
        <v>31693</v>
      </c>
      <c r="J251" s="68">
        <v>0</v>
      </c>
      <c r="K251" s="75">
        <v>18934</v>
      </c>
      <c r="L251" s="73">
        <v>0</v>
      </c>
      <c r="M251" s="73">
        <v>18934</v>
      </c>
      <c r="N251" s="68">
        <v>0</v>
      </c>
      <c r="O251" s="75">
        <v>25346</v>
      </c>
      <c r="P251" s="73">
        <v>0</v>
      </c>
      <c r="Q251" s="73">
        <v>25346</v>
      </c>
      <c r="R251" s="69">
        <v>0</v>
      </c>
      <c r="S251" s="73">
        <v>75969</v>
      </c>
      <c r="T251" s="73">
        <v>0</v>
      </c>
      <c r="U251" s="73">
        <v>75973</v>
      </c>
      <c r="V251" s="76">
        <v>0</v>
      </c>
      <c r="W251" s="66">
        <v>0</v>
      </c>
      <c r="X251" s="79">
        <v>4.8556515076198497E-5</v>
      </c>
      <c r="Y251" s="66">
        <v>0</v>
      </c>
      <c r="Z251" s="66">
        <v>0</v>
      </c>
      <c r="AA251" s="79">
        <v>1.7806732782972399E-5</v>
      </c>
      <c r="AC251" s="66" t="s">
        <v>28</v>
      </c>
    </row>
    <row r="252" spans="1:29" s="78" customFormat="1" x14ac:dyDescent="0.2">
      <c r="A252" s="66" t="s">
        <v>747</v>
      </c>
      <c r="B252" s="71" t="s">
        <v>93</v>
      </c>
      <c r="C252" s="66" t="s">
        <v>905</v>
      </c>
      <c r="D252" s="66" t="s">
        <v>308</v>
      </c>
      <c r="E252" s="66" t="s">
        <v>320</v>
      </c>
      <c r="F252" s="66" t="s">
        <v>874</v>
      </c>
      <c r="G252" s="72">
        <v>14859</v>
      </c>
      <c r="H252" s="73">
        <v>0</v>
      </c>
      <c r="I252" s="74">
        <v>14860</v>
      </c>
      <c r="J252" s="68">
        <v>0</v>
      </c>
      <c r="K252" s="75">
        <v>5088</v>
      </c>
      <c r="L252" s="73">
        <v>0</v>
      </c>
      <c r="M252" s="73">
        <v>5088</v>
      </c>
      <c r="N252" s="68">
        <v>0</v>
      </c>
      <c r="O252" s="75">
        <v>4825</v>
      </c>
      <c r="P252" s="73">
        <v>0</v>
      </c>
      <c r="Q252" s="73">
        <v>4826</v>
      </c>
      <c r="R252" s="69">
        <v>0</v>
      </c>
      <c r="S252" s="73">
        <v>24772</v>
      </c>
      <c r="T252" s="73">
        <v>0</v>
      </c>
      <c r="U252" s="73">
        <v>24774</v>
      </c>
      <c r="V252" s="76">
        <v>0</v>
      </c>
      <c r="W252" s="66">
        <v>0</v>
      </c>
      <c r="X252" s="77">
        <v>1.4890218013084E-4</v>
      </c>
      <c r="Y252" s="66">
        <v>0</v>
      </c>
      <c r="Z252" s="66">
        <v>0</v>
      </c>
      <c r="AA252" s="79">
        <v>5.4607411231661402E-5</v>
      </c>
      <c r="AC252" s="66" t="s">
        <v>28</v>
      </c>
    </row>
    <row r="253" spans="1:29" s="78" customFormat="1" x14ac:dyDescent="0.2">
      <c r="A253" s="66" t="s">
        <v>747</v>
      </c>
      <c r="B253" s="71" t="s">
        <v>93</v>
      </c>
      <c r="C253" s="66" t="s">
        <v>905</v>
      </c>
      <c r="D253" s="66" t="s">
        <v>308</v>
      </c>
      <c r="E253" s="66" t="s">
        <v>320</v>
      </c>
      <c r="F253" s="66" t="s">
        <v>875</v>
      </c>
      <c r="G253" s="72">
        <v>39408</v>
      </c>
      <c r="H253" s="73">
        <v>0</v>
      </c>
      <c r="I253" s="74">
        <v>39410</v>
      </c>
      <c r="J253" s="68">
        <v>0</v>
      </c>
      <c r="K253" s="75">
        <v>11342</v>
      </c>
      <c r="L253" s="73">
        <v>0</v>
      </c>
      <c r="M253" s="73">
        <v>11342</v>
      </c>
      <c r="N253" s="68">
        <v>0</v>
      </c>
      <c r="O253" s="75">
        <v>18527</v>
      </c>
      <c r="P253" s="73">
        <v>0</v>
      </c>
      <c r="Q253" s="73">
        <v>18527</v>
      </c>
      <c r="R253" s="69">
        <v>0</v>
      </c>
      <c r="S253" s="73">
        <v>69277</v>
      </c>
      <c r="T253" s="73">
        <v>0</v>
      </c>
      <c r="U253" s="73">
        <v>69279</v>
      </c>
      <c r="V253" s="76">
        <v>0</v>
      </c>
      <c r="W253" s="66">
        <v>0</v>
      </c>
      <c r="X253" s="79">
        <v>5.3246838671676897E-5</v>
      </c>
      <c r="Y253" s="66">
        <v>0</v>
      </c>
      <c r="Z253" s="66">
        <v>0</v>
      </c>
      <c r="AA253" s="79">
        <v>1.9526805712565201E-5</v>
      </c>
      <c r="AC253" s="66" t="s">
        <v>28</v>
      </c>
    </row>
    <row r="254" spans="1:29" s="78" customFormat="1" x14ac:dyDescent="0.2">
      <c r="A254" s="66" t="s">
        <v>747</v>
      </c>
      <c r="B254" s="71" t="s">
        <v>93</v>
      </c>
      <c r="C254" s="66" t="s">
        <v>905</v>
      </c>
      <c r="D254" s="66" t="s">
        <v>308</v>
      </c>
      <c r="E254" s="66" t="s">
        <v>320</v>
      </c>
      <c r="F254" s="66" t="s">
        <v>876</v>
      </c>
      <c r="G254" s="72">
        <v>32436</v>
      </c>
      <c r="H254" s="73">
        <v>1</v>
      </c>
      <c r="I254" s="74">
        <v>32441</v>
      </c>
      <c r="J254" s="68">
        <v>3.0825190345550381E-5</v>
      </c>
      <c r="K254" s="75">
        <v>12649</v>
      </c>
      <c r="L254" s="73">
        <v>1</v>
      </c>
      <c r="M254" s="73">
        <v>12651</v>
      </c>
      <c r="N254" s="68">
        <v>7.9045134771954786E-5</v>
      </c>
      <c r="O254" s="75">
        <v>22302</v>
      </c>
      <c r="P254" s="73">
        <v>0</v>
      </c>
      <c r="Q254" s="73">
        <v>22302</v>
      </c>
      <c r="R254" s="69">
        <v>0</v>
      </c>
      <c r="S254" s="73">
        <v>67387</v>
      </c>
      <c r="T254" s="73">
        <v>2</v>
      </c>
      <c r="U254" s="73">
        <v>67394</v>
      </c>
      <c r="V254" s="80">
        <v>2.9678434165813401E-5</v>
      </c>
      <c r="W254" s="81">
        <v>3.5942162724299302E-6</v>
      </c>
      <c r="X254" s="77">
        <v>1.07204552777752E-4</v>
      </c>
      <c r="Y254" s="81">
        <v>1.0263034185853001E-5</v>
      </c>
      <c r="Z254" s="66">
        <v>0</v>
      </c>
      <c r="AA254" s="79">
        <v>7.3004667911760493E-5</v>
      </c>
      <c r="AC254" s="66" t="s">
        <v>28</v>
      </c>
    </row>
    <row r="255" spans="1:29" s="78" customFormat="1" x14ac:dyDescent="0.2">
      <c r="A255" s="66" t="s">
        <v>747</v>
      </c>
      <c r="B255" s="71" t="s">
        <v>93</v>
      </c>
      <c r="C255" s="66" t="s">
        <v>905</v>
      </c>
      <c r="D255" s="66" t="s">
        <v>308</v>
      </c>
      <c r="E255" s="66" t="s">
        <v>320</v>
      </c>
      <c r="F255" s="66" t="s">
        <v>877</v>
      </c>
      <c r="G255" s="72">
        <v>23920</v>
      </c>
      <c r="H255" s="73">
        <v>0</v>
      </c>
      <c r="I255" s="74">
        <v>23921</v>
      </c>
      <c r="J255" s="68">
        <v>0</v>
      </c>
      <c r="K255" s="75">
        <v>13663</v>
      </c>
      <c r="L255" s="73">
        <v>1</v>
      </c>
      <c r="M255" s="73">
        <v>13664</v>
      </c>
      <c r="N255" s="68">
        <v>7.3185011709601873E-5</v>
      </c>
      <c r="O255" s="75">
        <v>13068</v>
      </c>
      <c r="P255" s="73">
        <v>0</v>
      </c>
      <c r="Q255" s="73">
        <v>13068</v>
      </c>
      <c r="R255" s="69">
        <v>0</v>
      </c>
      <c r="S255" s="73">
        <v>50651</v>
      </c>
      <c r="T255" s="73">
        <v>1</v>
      </c>
      <c r="U255" s="73">
        <v>50653</v>
      </c>
      <c r="V255" s="80">
        <v>1.97425570559899E-5</v>
      </c>
      <c r="W255" s="81">
        <v>4.9983814374331402E-7</v>
      </c>
      <c r="X255" s="77">
        <v>1.09993523661731E-4</v>
      </c>
      <c r="Y255" s="81">
        <v>1.4330644931723999E-6</v>
      </c>
      <c r="Z255" s="66">
        <v>0</v>
      </c>
      <c r="AA255" s="79">
        <v>6.8615693155837002E-5</v>
      </c>
      <c r="AC255" s="66" t="s">
        <v>28</v>
      </c>
    </row>
    <row r="256" spans="1:29" s="78" customFormat="1" x14ac:dyDescent="0.2">
      <c r="A256" s="66" t="s">
        <v>747</v>
      </c>
      <c r="B256" s="71" t="s">
        <v>93</v>
      </c>
      <c r="C256" s="66" t="s">
        <v>905</v>
      </c>
      <c r="D256" s="66" t="s">
        <v>308</v>
      </c>
      <c r="E256" s="66" t="s">
        <v>320</v>
      </c>
      <c r="F256" s="66" t="s">
        <v>878</v>
      </c>
      <c r="G256" s="72">
        <v>35802</v>
      </c>
      <c r="H256" s="73">
        <v>1</v>
      </c>
      <c r="I256" s="74">
        <v>35805</v>
      </c>
      <c r="J256" s="68">
        <v>2.7929060187124703E-5</v>
      </c>
      <c r="K256" s="75">
        <v>34653</v>
      </c>
      <c r="L256" s="73">
        <v>1</v>
      </c>
      <c r="M256" s="73">
        <v>34659</v>
      </c>
      <c r="N256" s="68">
        <v>2.8852534695172972E-5</v>
      </c>
      <c r="O256" s="75">
        <v>34575</v>
      </c>
      <c r="P256" s="73">
        <v>1</v>
      </c>
      <c r="Q256" s="73">
        <v>34578</v>
      </c>
      <c r="R256" s="69">
        <v>2.8920122621319915E-5</v>
      </c>
      <c r="S256" s="73">
        <v>105030</v>
      </c>
      <c r="T256" s="73">
        <v>3</v>
      </c>
      <c r="U256" s="73">
        <v>105042</v>
      </c>
      <c r="V256" s="80">
        <v>2.85624518008626E-5</v>
      </c>
      <c r="W256" s="81">
        <v>5.8903029632138504E-6</v>
      </c>
      <c r="X256" s="79">
        <v>8.3469313176415895E-5</v>
      </c>
      <c r="Y256" s="81">
        <v>9.3381890958242898E-6</v>
      </c>
      <c r="Z256" s="66">
        <v>0</v>
      </c>
      <c r="AA256" s="79">
        <v>5.6229129263875503E-5</v>
      </c>
      <c r="AC256" s="66" t="s">
        <v>28</v>
      </c>
    </row>
    <row r="257" spans="1:29" s="78" customFormat="1" x14ac:dyDescent="0.2">
      <c r="A257" s="66" t="s">
        <v>747</v>
      </c>
      <c r="B257" s="71" t="s">
        <v>93</v>
      </c>
      <c r="C257" s="66" t="s">
        <v>905</v>
      </c>
      <c r="D257" s="66" t="s">
        <v>308</v>
      </c>
      <c r="E257" s="66" t="s">
        <v>320</v>
      </c>
      <c r="F257" s="66" t="s">
        <v>879</v>
      </c>
      <c r="G257" s="72">
        <v>26570</v>
      </c>
      <c r="H257" s="73">
        <v>2</v>
      </c>
      <c r="I257" s="74">
        <v>26574</v>
      </c>
      <c r="J257" s="68">
        <v>7.5261533830059459E-5</v>
      </c>
      <c r="K257" s="75">
        <v>21138</v>
      </c>
      <c r="L257" s="73">
        <v>0</v>
      </c>
      <c r="M257" s="73">
        <v>21139</v>
      </c>
      <c r="N257" s="68">
        <v>0</v>
      </c>
      <c r="O257" s="75">
        <v>17811</v>
      </c>
      <c r="P257" s="73">
        <v>0</v>
      </c>
      <c r="Q257" s="73">
        <v>17811</v>
      </c>
      <c r="R257" s="69">
        <v>0</v>
      </c>
      <c r="S257" s="73">
        <v>65519</v>
      </c>
      <c r="T257" s="73">
        <v>2</v>
      </c>
      <c r="U257" s="73">
        <v>65524</v>
      </c>
      <c r="V257" s="80">
        <v>3.0524564643396798E-5</v>
      </c>
      <c r="W257" s="81">
        <v>3.69668776742047E-6</v>
      </c>
      <c r="X257" s="77">
        <v>1.10260826647756E-4</v>
      </c>
      <c r="Y257" s="81">
        <v>1.1037498312962299E-5</v>
      </c>
      <c r="Z257" s="66">
        <v>0</v>
      </c>
      <c r="AA257" s="79">
        <v>7.5528784755073505E-5</v>
      </c>
      <c r="AC257" s="66" t="s">
        <v>28</v>
      </c>
    </row>
    <row r="258" spans="1:29" s="78" customFormat="1" x14ac:dyDescent="0.2">
      <c r="A258" s="66" t="s">
        <v>747</v>
      </c>
      <c r="B258" s="71" t="s">
        <v>93</v>
      </c>
      <c r="C258" s="66" t="s">
        <v>905</v>
      </c>
      <c r="D258" s="66" t="s">
        <v>308</v>
      </c>
      <c r="E258" s="66" t="s">
        <v>320</v>
      </c>
      <c r="F258" s="66" t="s">
        <v>880</v>
      </c>
      <c r="G258" s="72" t="s">
        <v>832</v>
      </c>
      <c r="H258" s="73" t="s">
        <v>832</v>
      </c>
      <c r="I258" s="74" t="s">
        <v>832</v>
      </c>
      <c r="J258" s="68" t="s">
        <v>832</v>
      </c>
      <c r="K258" s="75">
        <v>10782</v>
      </c>
      <c r="L258" s="73">
        <v>0</v>
      </c>
      <c r="M258" s="73">
        <v>10782</v>
      </c>
      <c r="N258" s="68">
        <v>0</v>
      </c>
      <c r="O258" s="75">
        <v>96472</v>
      </c>
      <c r="P258" s="73">
        <v>1</v>
      </c>
      <c r="Q258" s="73">
        <v>96481</v>
      </c>
      <c r="R258" s="69">
        <v>1.0364735025549072E-5</v>
      </c>
      <c r="S258" s="73">
        <v>107254</v>
      </c>
      <c r="T258" s="73">
        <v>1</v>
      </c>
      <c r="U258" s="73">
        <v>107263</v>
      </c>
      <c r="V258" s="80">
        <v>9.3235746585240798E-6</v>
      </c>
      <c r="W258" s="81">
        <v>2.36052445071321E-7</v>
      </c>
      <c r="X258" s="79">
        <v>5.1946526030140698E-5</v>
      </c>
      <c r="Y258" s="81">
        <v>1.26539221948995E-16</v>
      </c>
      <c r="Z258" s="66">
        <v>0</v>
      </c>
      <c r="AA258" s="79">
        <v>2.7566088667424799E-5</v>
      </c>
      <c r="AC258" s="66" t="s">
        <v>28</v>
      </c>
    </row>
    <row r="259" spans="1:29" s="82" customFormat="1" x14ac:dyDescent="0.2">
      <c r="A259" s="66" t="s">
        <v>747</v>
      </c>
      <c r="B259" s="71" t="s">
        <v>93</v>
      </c>
      <c r="C259" s="66" t="s">
        <v>905</v>
      </c>
      <c r="D259" s="66" t="s">
        <v>308</v>
      </c>
      <c r="E259" s="66" t="s">
        <v>320</v>
      </c>
      <c r="F259" s="66" t="s">
        <v>881</v>
      </c>
      <c r="G259" s="72">
        <v>34065</v>
      </c>
      <c r="H259" s="73">
        <v>2</v>
      </c>
      <c r="I259" s="74">
        <v>34067</v>
      </c>
      <c r="J259" s="68">
        <v>5.8707840432089704E-5</v>
      </c>
      <c r="K259" s="75">
        <v>29059</v>
      </c>
      <c r="L259" s="73">
        <v>0</v>
      </c>
      <c r="M259" s="73">
        <v>29061</v>
      </c>
      <c r="N259" s="68">
        <v>0</v>
      </c>
      <c r="O259" s="75">
        <v>23203</v>
      </c>
      <c r="P259" s="73">
        <v>0</v>
      </c>
      <c r="Q259" s="73">
        <v>23204</v>
      </c>
      <c r="R259" s="69">
        <v>0</v>
      </c>
      <c r="S259" s="73">
        <v>86327</v>
      </c>
      <c r="T259" s="73">
        <v>2</v>
      </c>
      <c r="U259" s="73">
        <v>86332</v>
      </c>
      <c r="V259" s="80">
        <v>2.31671859977528E-5</v>
      </c>
      <c r="W259" s="81">
        <v>2.80566601723678E-6</v>
      </c>
      <c r="X259" s="79">
        <v>8.3685309103695896E-5</v>
      </c>
      <c r="Y259" s="66" t="s">
        <v>832</v>
      </c>
      <c r="Z259" s="66" t="s">
        <v>832</v>
      </c>
      <c r="AA259" s="77" t="s">
        <v>832</v>
      </c>
      <c r="AC259" s="66" t="s">
        <v>28</v>
      </c>
    </row>
    <row r="260" spans="1:29" s="82" customFormat="1" x14ac:dyDescent="0.2">
      <c r="A260" s="66" t="s">
        <v>747</v>
      </c>
      <c r="B260" s="71" t="s">
        <v>93</v>
      </c>
      <c r="C260" s="66" t="s">
        <v>905</v>
      </c>
      <c r="D260" s="66" t="s">
        <v>308</v>
      </c>
      <c r="E260" s="66" t="s">
        <v>320</v>
      </c>
      <c r="F260" s="66" t="s">
        <v>882</v>
      </c>
      <c r="G260" s="72">
        <v>26107</v>
      </c>
      <c r="H260" s="73">
        <v>0</v>
      </c>
      <c r="I260" s="74">
        <v>26110</v>
      </c>
      <c r="J260" s="68">
        <v>0</v>
      </c>
      <c r="K260" s="75">
        <v>15054</v>
      </c>
      <c r="L260" s="73">
        <v>1</v>
      </c>
      <c r="M260" s="73">
        <v>15055</v>
      </c>
      <c r="N260" s="68">
        <v>6.6423115244104947E-5</v>
      </c>
      <c r="O260" s="75">
        <v>15243</v>
      </c>
      <c r="P260" s="73">
        <v>1</v>
      </c>
      <c r="Q260" s="73">
        <v>15244</v>
      </c>
      <c r="R260" s="69">
        <v>6.5599580162686955E-5</v>
      </c>
      <c r="S260" s="73">
        <v>56404</v>
      </c>
      <c r="T260" s="73">
        <v>2</v>
      </c>
      <c r="U260" s="73">
        <v>56409</v>
      </c>
      <c r="V260" s="80">
        <v>3.5457220863028803E-5</v>
      </c>
      <c r="W260" s="81">
        <v>4.2940627868373196E-6</v>
      </c>
      <c r="X260" s="77">
        <v>1.2807774131960099E-4</v>
      </c>
      <c r="Y260" s="66" t="s">
        <v>832</v>
      </c>
      <c r="Z260" s="66" t="s">
        <v>832</v>
      </c>
      <c r="AA260" s="77" t="s">
        <v>832</v>
      </c>
      <c r="AC260" s="66" t="s">
        <v>28</v>
      </c>
    </row>
    <row r="261" spans="1:29" s="82" customFormat="1" x14ac:dyDescent="0.2">
      <c r="A261" s="83" t="s">
        <v>747</v>
      </c>
      <c r="B261" s="84" t="s">
        <v>93</v>
      </c>
      <c r="C261" s="83" t="s">
        <v>905</v>
      </c>
      <c r="D261" s="83" t="s">
        <v>308</v>
      </c>
      <c r="E261" s="83" t="s">
        <v>320</v>
      </c>
      <c r="F261" s="83" t="s">
        <v>883</v>
      </c>
      <c r="G261" s="85">
        <v>44103</v>
      </c>
      <c r="H261" s="86">
        <v>0</v>
      </c>
      <c r="I261" s="87">
        <v>44105</v>
      </c>
      <c r="J261" s="88">
        <v>0</v>
      </c>
      <c r="K261" s="89">
        <v>16698</v>
      </c>
      <c r="L261" s="86">
        <v>0</v>
      </c>
      <c r="M261" s="86">
        <v>16700</v>
      </c>
      <c r="N261" s="88">
        <v>0</v>
      </c>
      <c r="O261" s="89">
        <v>18893</v>
      </c>
      <c r="P261" s="86">
        <v>0</v>
      </c>
      <c r="Q261" s="86">
        <v>18895</v>
      </c>
      <c r="R261" s="90">
        <v>0</v>
      </c>
      <c r="S261" s="86">
        <v>79694</v>
      </c>
      <c r="T261" s="86">
        <v>0</v>
      </c>
      <c r="U261" s="86">
        <v>79700</v>
      </c>
      <c r="V261" s="91">
        <v>0</v>
      </c>
      <c r="W261" s="83">
        <v>0</v>
      </c>
      <c r="X261" s="92">
        <v>4.62869736733282E-5</v>
      </c>
      <c r="Y261" s="83" t="s">
        <v>832</v>
      </c>
      <c r="Z261" s="83" t="s">
        <v>832</v>
      </c>
      <c r="AA261" s="93" t="s">
        <v>832</v>
      </c>
      <c r="AC261" s="83" t="s">
        <v>28</v>
      </c>
    </row>
    <row r="262" spans="1:29" s="78" customFormat="1" x14ac:dyDescent="0.2">
      <c r="A262" s="66" t="s">
        <v>748</v>
      </c>
      <c r="B262" s="71" t="s">
        <v>43</v>
      </c>
      <c r="C262" s="66" t="s">
        <v>906</v>
      </c>
      <c r="D262" s="66" t="s">
        <v>890</v>
      </c>
      <c r="E262" s="66" t="s">
        <v>907</v>
      </c>
      <c r="F262" s="66" t="s">
        <v>867</v>
      </c>
      <c r="G262" s="72">
        <v>13277</v>
      </c>
      <c r="H262" s="73">
        <v>13986</v>
      </c>
      <c r="I262" s="74">
        <v>27275</v>
      </c>
      <c r="J262" s="68">
        <v>0.51277726856095329</v>
      </c>
      <c r="K262" s="75">
        <v>17955</v>
      </c>
      <c r="L262" s="73">
        <v>15658</v>
      </c>
      <c r="M262" s="73">
        <v>33626</v>
      </c>
      <c r="N262" s="68">
        <v>0.46565157913519301</v>
      </c>
      <c r="O262" s="75">
        <v>9046</v>
      </c>
      <c r="P262" s="73">
        <v>8761</v>
      </c>
      <c r="Q262" s="73">
        <v>17810</v>
      </c>
      <c r="R262" s="69">
        <v>0.49191465468837731</v>
      </c>
      <c r="S262" s="73">
        <v>40278</v>
      </c>
      <c r="T262" s="73">
        <v>38405</v>
      </c>
      <c r="U262" s="73">
        <v>78711</v>
      </c>
      <c r="V262" s="76">
        <v>0.48809781020042398</v>
      </c>
      <c r="W262" s="66">
        <v>0.48459930247753402</v>
      </c>
      <c r="X262" s="77">
        <v>0.49159719564925602</v>
      </c>
      <c r="Y262" s="66">
        <v>0.48800126757805601</v>
      </c>
      <c r="Z262" s="66">
        <v>0.48450835417370602</v>
      </c>
      <c r="AA262" s="77">
        <v>0.49149494667962801</v>
      </c>
      <c r="AC262" s="66" t="s">
        <v>28</v>
      </c>
    </row>
    <row r="263" spans="1:29" s="78" customFormat="1" x14ac:dyDescent="0.2">
      <c r="A263" s="66" t="s">
        <v>748</v>
      </c>
      <c r="B263" s="71" t="s">
        <v>43</v>
      </c>
      <c r="C263" s="66" t="s">
        <v>906</v>
      </c>
      <c r="D263" s="66" t="s">
        <v>890</v>
      </c>
      <c r="E263" s="66" t="s">
        <v>907</v>
      </c>
      <c r="F263" s="66" t="s">
        <v>868</v>
      </c>
      <c r="G263" s="72">
        <v>12981</v>
      </c>
      <c r="H263" s="73">
        <v>16650</v>
      </c>
      <c r="I263" s="74">
        <v>29635</v>
      </c>
      <c r="J263" s="68">
        <v>0.56183566728530454</v>
      </c>
      <c r="K263" s="75">
        <v>5662</v>
      </c>
      <c r="L263" s="73">
        <v>7304</v>
      </c>
      <c r="M263" s="73">
        <v>12972</v>
      </c>
      <c r="N263" s="68">
        <v>0.56305889608387294</v>
      </c>
      <c r="O263" s="75">
        <v>14553</v>
      </c>
      <c r="P263" s="73">
        <v>16847</v>
      </c>
      <c r="Q263" s="73">
        <v>31412</v>
      </c>
      <c r="R263" s="69">
        <v>0.53632369794982804</v>
      </c>
      <c r="S263" s="73">
        <v>33196</v>
      </c>
      <c r="T263" s="73">
        <v>40801</v>
      </c>
      <c r="U263" s="73">
        <v>74019</v>
      </c>
      <c r="V263" s="76">
        <v>0.551387218400746</v>
      </c>
      <c r="W263" s="66">
        <v>0.54779502317328499</v>
      </c>
      <c r="X263" s="77">
        <v>0.55497538375441402</v>
      </c>
      <c r="Y263" s="66">
        <v>0.551302609076191</v>
      </c>
      <c r="Z263" s="66">
        <v>0.54771669712139703</v>
      </c>
      <c r="AA263" s="77">
        <v>0.55488496620290595</v>
      </c>
      <c r="AC263" s="66" t="s">
        <v>28</v>
      </c>
    </row>
    <row r="264" spans="1:29" s="78" customFormat="1" x14ac:dyDescent="0.2">
      <c r="A264" s="66" t="s">
        <v>748</v>
      </c>
      <c r="B264" s="71" t="s">
        <v>43</v>
      </c>
      <c r="C264" s="66" t="s">
        <v>906</v>
      </c>
      <c r="D264" s="66" t="s">
        <v>890</v>
      </c>
      <c r="E264" s="66" t="s">
        <v>907</v>
      </c>
      <c r="F264" s="66" t="s">
        <v>869</v>
      </c>
      <c r="G264" s="72">
        <v>36680</v>
      </c>
      <c r="H264" s="73">
        <v>36755</v>
      </c>
      <c r="I264" s="74">
        <v>73454</v>
      </c>
      <c r="J264" s="68">
        <v>0.50038119094943778</v>
      </c>
      <c r="K264" s="75">
        <v>24530</v>
      </c>
      <c r="L264" s="73">
        <v>27899</v>
      </c>
      <c r="M264" s="73">
        <v>52446</v>
      </c>
      <c r="N264" s="68">
        <v>0.53195667925103918</v>
      </c>
      <c r="O264" s="75">
        <v>42858</v>
      </c>
      <c r="P264" s="73">
        <v>39752</v>
      </c>
      <c r="Q264" s="73">
        <v>82669</v>
      </c>
      <c r="R264" s="69">
        <v>0.48085739515416903</v>
      </c>
      <c r="S264" s="73">
        <v>104068</v>
      </c>
      <c r="T264" s="73">
        <v>104406</v>
      </c>
      <c r="U264" s="73">
        <v>208569</v>
      </c>
      <c r="V264" s="76">
        <v>0.50081065264733204</v>
      </c>
      <c r="W264" s="66">
        <v>0.49866194980985301</v>
      </c>
      <c r="X264" s="77">
        <v>0.50295933294254502</v>
      </c>
      <c r="Y264" s="66">
        <v>0.50071650514869703</v>
      </c>
      <c r="Z264" s="66">
        <v>0.49856974182906</v>
      </c>
      <c r="AA264" s="77">
        <v>0.50286324618328604</v>
      </c>
      <c r="AC264" s="66" t="s">
        <v>28</v>
      </c>
    </row>
    <row r="265" spans="1:29" s="78" customFormat="1" x14ac:dyDescent="0.2">
      <c r="A265" s="66" t="s">
        <v>748</v>
      </c>
      <c r="B265" s="71" t="s">
        <v>43</v>
      </c>
      <c r="C265" s="66" t="s">
        <v>906</v>
      </c>
      <c r="D265" s="66" t="s">
        <v>890</v>
      </c>
      <c r="E265" s="66" t="s">
        <v>907</v>
      </c>
      <c r="F265" s="66" t="s">
        <v>870</v>
      </c>
      <c r="G265" s="72">
        <v>39299</v>
      </c>
      <c r="H265" s="73">
        <v>10</v>
      </c>
      <c r="I265" s="74">
        <v>39320</v>
      </c>
      <c r="J265" s="68">
        <v>2.5432349949135299E-4</v>
      </c>
      <c r="K265" s="75">
        <v>20515</v>
      </c>
      <c r="L265" s="73">
        <v>10</v>
      </c>
      <c r="M265" s="73">
        <v>20529</v>
      </c>
      <c r="N265" s="68">
        <v>4.8711578742267035E-4</v>
      </c>
      <c r="O265" s="75">
        <v>34394</v>
      </c>
      <c r="P265" s="73">
        <v>9</v>
      </c>
      <c r="Q265" s="73">
        <v>34406</v>
      </c>
      <c r="R265" s="69">
        <v>2.6158228216008838E-4</v>
      </c>
      <c r="S265" s="73">
        <v>94208</v>
      </c>
      <c r="T265" s="73">
        <v>29</v>
      </c>
      <c r="U265" s="73">
        <v>94255</v>
      </c>
      <c r="V265" s="76">
        <v>3.0773475386525499E-4</v>
      </c>
      <c r="W265" s="66">
        <v>2.0610417565240501E-4</v>
      </c>
      <c r="X265" s="77">
        <v>4.4192877775920498E-4</v>
      </c>
      <c r="Y265" s="66">
        <v>1.19967775198971E-4</v>
      </c>
      <c r="Z265" s="81">
        <v>1.6188397271343699E-5</v>
      </c>
      <c r="AA265" s="77">
        <v>2.48882357869565E-4</v>
      </c>
      <c r="AC265" s="66" t="s">
        <v>28</v>
      </c>
    </row>
    <row r="266" spans="1:29" s="78" customFormat="1" x14ac:dyDescent="0.2">
      <c r="A266" s="66" t="s">
        <v>748</v>
      </c>
      <c r="B266" s="71" t="s">
        <v>43</v>
      </c>
      <c r="C266" s="66" t="s">
        <v>906</v>
      </c>
      <c r="D266" s="66" t="s">
        <v>890</v>
      </c>
      <c r="E266" s="66" t="s">
        <v>907</v>
      </c>
      <c r="F266" s="66" t="s">
        <v>871</v>
      </c>
      <c r="G266" s="72">
        <v>55616</v>
      </c>
      <c r="H266" s="73">
        <v>12</v>
      </c>
      <c r="I266" s="74">
        <v>55639</v>
      </c>
      <c r="J266" s="68">
        <v>2.156760545660418E-4</v>
      </c>
      <c r="K266" s="75">
        <v>33770</v>
      </c>
      <c r="L266" s="73">
        <v>5</v>
      </c>
      <c r="M266" s="73">
        <v>33775</v>
      </c>
      <c r="N266" s="68">
        <v>1.4803849000740192E-4</v>
      </c>
      <c r="O266" s="75">
        <v>61089</v>
      </c>
      <c r="P266" s="73">
        <v>14</v>
      </c>
      <c r="Q266" s="73">
        <v>61107</v>
      </c>
      <c r="R266" s="69">
        <v>2.2910632169800515E-4</v>
      </c>
      <c r="S266" s="73">
        <v>150475</v>
      </c>
      <c r="T266" s="73">
        <v>31</v>
      </c>
      <c r="U266" s="73">
        <v>150521</v>
      </c>
      <c r="V266" s="76">
        <v>2.0597185494266001E-4</v>
      </c>
      <c r="W266" s="66">
        <v>1.3995203767561099E-4</v>
      </c>
      <c r="X266" s="77">
        <v>2.9234797832039598E-4</v>
      </c>
      <c r="Y266" s="81">
        <v>1.8538010491729401E-5</v>
      </c>
      <c r="Z266" s="66">
        <v>0</v>
      </c>
      <c r="AA266" s="77">
        <v>1.04270948957659E-4</v>
      </c>
      <c r="AC266" s="66" t="s">
        <v>28</v>
      </c>
    </row>
    <row r="267" spans="1:29" s="78" customFormat="1" x14ac:dyDescent="0.2">
      <c r="A267" s="66" t="s">
        <v>748</v>
      </c>
      <c r="B267" s="71" t="s">
        <v>43</v>
      </c>
      <c r="C267" s="66" t="s">
        <v>906</v>
      </c>
      <c r="D267" s="66" t="s">
        <v>890</v>
      </c>
      <c r="E267" s="66" t="s">
        <v>907</v>
      </c>
      <c r="F267" s="66" t="s">
        <v>872</v>
      </c>
      <c r="G267" s="72">
        <v>64749</v>
      </c>
      <c r="H267" s="73">
        <v>11</v>
      </c>
      <c r="I267" s="74">
        <v>64772</v>
      </c>
      <c r="J267" s="68">
        <v>1.6982646822701167E-4</v>
      </c>
      <c r="K267" s="75">
        <v>49651</v>
      </c>
      <c r="L267" s="73">
        <v>11</v>
      </c>
      <c r="M267" s="73">
        <v>49674</v>
      </c>
      <c r="N267" s="68">
        <v>2.2144381366509644E-4</v>
      </c>
      <c r="O267" s="75">
        <v>75022</v>
      </c>
      <c r="P267" s="73">
        <v>9</v>
      </c>
      <c r="Q267" s="73">
        <v>75044</v>
      </c>
      <c r="R267" s="69">
        <v>1.1992964127711742E-4</v>
      </c>
      <c r="S267" s="73">
        <v>189422</v>
      </c>
      <c r="T267" s="73">
        <v>31</v>
      </c>
      <c r="U267" s="73">
        <v>189490</v>
      </c>
      <c r="V267" s="76">
        <v>1.6362897394076601E-4</v>
      </c>
      <c r="W267" s="66">
        <v>1.11180571471442E-4</v>
      </c>
      <c r="X267" s="77">
        <v>2.3225029725172501E-4</v>
      </c>
      <c r="Y267" s="81">
        <v>1.23759080098067E-16</v>
      </c>
      <c r="Z267" s="66">
        <v>0</v>
      </c>
      <c r="AA267" s="79">
        <v>5.1186474800727802E-5</v>
      </c>
      <c r="AC267" s="66" t="s">
        <v>28</v>
      </c>
    </row>
    <row r="268" spans="1:29" s="78" customFormat="1" x14ac:dyDescent="0.2">
      <c r="A268" s="66" t="s">
        <v>748</v>
      </c>
      <c r="B268" s="71" t="s">
        <v>43</v>
      </c>
      <c r="C268" s="66" t="s">
        <v>906</v>
      </c>
      <c r="D268" s="66" t="s">
        <v>890</v>
      </c>
      <c r="E268" s="66" t="s">
        <v>907</v>
      </c>
      <c r="F268" s="66" t="s">
        <v>873</v>
      </c>
      <c r="G268" s="72">
        <v>17000</v>
      </c>
      <c r="H268" s="73">
        <v>1</v>
      </c>
      <c r="I268" s="74">
        <v>17003</v>
      </c>
      <c r="J268" s="68">
        <v>5.8813150620478737E-5</v>
      </c>
      <c r="K268" s="75">
        <v>37601</v>
      </c>
      <c r="L268" s="73">
        <v>6</v>
      </c>
      <c r="M268" s="73">
        <v>37617</v>
      </c>
      <c r="N268" s="68">
        <v>1.5950235265970174E-4</v>
      </c>
      <c r="O268" s="75">
        <v>36023</v>
      </c>
      <c r="P268" s="73">
        <v>8</v>
      </c>
      <c r="Q268" s="73">
        <v>36033</v>
      </c>
      <c r="R268" s="69">
        <v>2.2201870507590265E-4</v>
      </c>
      <c r="S268" s="73">
        <v>90624</v>
      </c>
      <c r="T268" s="73">
        <v>15</v>
      </c>
      <c r="U268" s="73">
        <v>90653</v>
      </c>
      <c r="V268" s="76">
        <v>1.6549167576870901E-4</v>
      </c>
      <c r="W268" s="81">
        <v>9.2627298529830501E-5</v>
      </c>
      <c r="X268" s="77">
        <v>2.7293868594283099E-4</v>
      </c>
      <c r="Y268" s="81">
        <v>1.2516791533776401E-16</v>
      </c>
      <c r="Z268" s="66">
        <v>0</v>
      </c>
      <c r="AA268" s="79">
        <v>8.3444415941751103E-5</v>
      </c>
      <c r="AC268" s="66" t="s">
        <v>28</v>
      </c>
    </row>
    <row r="269" spans="1:29" s="78" customFormat="1" x14ac:dyDescent="0.2">
      <c r="A269" s="66" t="s">
        <v>748</v>
      </c>
      <c r="B269" s="71" t="s">
        <v>43</v>
      </c>
      <c r="C269" s="66" t="s">
        <v>906</v>
      </c>
      <c r="D269" s="66" t="s">
        <v>890</v>
      </c>
      <c r="E269" s="66" t="s">
        <v>907</v>
      </c>
      <c r="F269" s="66" t="s">
        <v>874</v>
      </c>
      <c r="G269" s="72">
        <v>52173</v>
      </c>
      <c r="H269" s="73">
        <v>13</v>
      </c>
      <c r="I269" s="74">
        <v>52191</v>
      </c>
      <c r="J269" s="68">
        <v>2.4908509129926618E-4</v>
      </c>
      <c r="K269" s="75">
        <v>35515</v>
      </c>
      <c r="L269" s="73">
        <v>8</v>
      </c>
      <c r="M269" s="73">
        <v>35529</v>
      </c>
      <c r="N269" s="68">
        <v>2.2516817247882011E-4</v>
      </c>
      <c r="O269" s="75">
        <v>26900</v>
      </c>
      <c r="P269" s="73">
        <v>10</v>
      </c>
      <c r="Q269" s="73">
        <v>26913</v>
      </c>
      <c r="R269" s="69">
        <v>3.7156764388957008E-4</v>
      </c>
      <c r="S269" s="73">
        <v>114588</v>
      </c>
      <c r="T269" s="73">
        <v>31</v>
      </c>
      <c r="U269" s="73">
        <v>114633</v>
      </c>
      <c r="V269" s="76">
        <v>2.70461267329151E-4</v>
      </c>
      <c r="W269" s="66">
        <v>1.8377247414380499E-4</v>
      </c>
      <c r="X269" s="77">
        <v>3.8387640540001597E-4</v>
      </c>
      <c r="Y269" s="81">
        <v>8.2791708034812204E-5</v>
      </c>
      <c r="Z269" s="66">
        <v>0</v>
      </c>
      <c r="AA269" s="77">
        <v>1.9294409202792601E-4</v>
      </c>
      <c r="AC269" s="66" t="s">
        <v>28</v>
      </c>
    </row>
    <row r="270" spans="1:29" s="78" customFormat="1" x14ac:dyDescent="0.2">
      <c r="A270" s="66" t="s">
        <v>748</v>
      </c>
      <c r="B270" s="71" t="s">
        <v>43</v>
      </c>
      <c r="C270" s="66" t="s">
        <v>906</v>
      </c>
      <c r="D270" s="66" t="s">
        <v>890</v>
      </c>
      <c r="E270" s="66" t="s">
        <v>907</v>
      </c>
      <c r="F270" s="66" t="s">
        <v>875</v>
      </c>
      <c r="G270" s="72">
        <v>61204</v>
      </c>
      <c r="H270" s="73">
        <v>23</v>
      </c>
      <c r="I270" s="74">
        <v>61245</v>
      </c>
      <c r="J270" s="68">
        <v>3.7554086047840641E-4</v>
      </c>
      <c r="K270" s="75">
        <v>53755</v>
      </c>
      <c r="L270" s="73">
        <v>15</v>
      </c>
      <c r="M270" s="73">
        <v>53774</v>
      </c>
      <c r="N270" s="68">
        <v>2.7894521515974262E-4</v>
      </c>
      <c r="O270" s="75">
        <v>51206</v>
      </c>
      <c r="P270" s="73">
        <v>8</v>
      </c>
      <c r="Q270" s="73">
        <v>51219</v>
      </c>
      <c r="R270" s="69">
        <v>1.5619203811085731E-4</v>
      </c>
      <c r="S270" s="73">
        <v>166165</v>
      </c>
      <c r="T270" s="73">
        <v>46</v>
      </c>
      <c r="U270" s="73">
        <v>166238</v>
      </c>
      <c r="V270" s="76">
        <v>2.7675665268845002E-4</v>
      </c>
      <c r="W270" s="66">
        <v>2.0262755518531901E-4</v>
      </c>
      <c r="X270" s="77">
        <v>3.6913753574993499E-4</v>
      </c>
      <c r="Y270" s="81">
        <v>8.9083523495916199E-5</v>
      </c>
      <c r="Z270" s="81">
        <v>1.0097980345812199E-5</v>
      </c>
      <c r="AA270" s="77">
        <v>1.8121215243327001E-4</v>
      </c>
      <c r="AC270" s="66" t="s">
        <v>28</v>
      </c>
    </row>
    <row r="271" spans="1:29" s="78" customFormat="1" x14ac:dyDescent="0.2">
      <c r="A271" s="66" t="s">
        <v>748</v>
      </c>
      <c r="B271" s="71" t="s">
        <v>43</v>
      </c>
      <c r="C271" s="66" t="s">
        <v>906</v>
      </c>
      <c r="D271" s="66" t="s">
        <v>890</v>
      </c>
      <c r="E271" s="66" t="s">
        <v>907</v>
      </c>
      <c r="F271" s="66" t="s">
        <v>876</v>
      </c>
      <c r="G271" s="72">
        <v>76899</v>
      </c>
      <c r="H271" s="73">
        <v>10</v>
      </c>
      <c r="I271" s="74">
        <v>76931</v>
      </c>
      <c r="J271" s="68">
        <v>1.2998661137902796E-4</v>
      </c>
      <c r="K271" s="75">
        <v>46107</v>
      </c>
      <c r="L271" s="73">
        <v>5</v>
      </c>
      <c r="M271" s="73">
        <v>46122</v>
      </c>
      <c r="N271" s="68">
        <v>1.0840813494644637E-4</v>
      </c>
      <c r="O271" s="75">
        <v>80248</v>
      </c>
      <c r="P271" s="73">
        <v>10</v>
      </c>
      <c r="Q271" s="73">
        <v>80274</v>
      </c>
      <c r="R271" s="69">
        <v>1.245733363230934E-4</v>
      </c>
      <c r="S271" s="73">
        <v>203254</v>
      </c>
      <c r="T271" s="73">
        <v>25</v>
      </c>
      <c r="U271" s="73">
        <v>203327</v>
      </c>
      <c r="V271" s="76">
        <v>1.22983682525003E-4</v>
      </c>
      <c r="W271" s="81">
        <v>7.9590086066422207E-5</v>
      </c>
      <c r="X271" s="77">
        <v>1.8154285995081499E-4</v>
      </c>
      <c r="Y271" s="81">
        <v>7.6490500515927205E-17</v>
      </c>
      <c r="Z271" s="66">
        <v>0</v>
      </c>
      <c r="AA271" s="79">
        <v>2.77698065483339E-5</v>
      </c>
      <c r="AC271" s="66" t="s">
        <v>28</v>
      </c>
    </row>
    <row r="272" spans="1:29" s="78" customFormat="1" x14ac:dyDescent="0.2">
      <c r="A272" s="66" t="s">
        <v>748</v>
      </c>
      <c r="B272" s="71" t="s">
        <v>43</v>
      </c>
      <c r="C272" s="66" t="s">
        <v>906</v>
      </c>
      <c r="D272" s="66" t="s">
        <v>890</v>
      </c>
      <c r="E272" s="66" t="s">
        <v>907</v>
      </c>
      <c r="F272" s="66" t="s">
        <v>877</v>
      </c>
      <c r="G272" s="72">
        <v>49769</v>
      </c>
      <c r="H272" s="73">
        <v>11</v>
      </c>
      <c r="I272" s="74">
        <v>49794</v>
      </c>
      <c r="J272" s="68">
        <v>2.2091014981724707E-4</v>
      </c>
      <c r="K272" s="75">
        <v>45846</v>
      </c>
      <c r="L272" s="73">
        <v>5</v>
      </c>
      <c r="M272" s="73">
        <v>45856</v>
      </c>
      <c r="N272" s="68">
        <v>1.0903698534542917E-4</v>
      </c>
      <c r="O272" s="75">
        <v>106670</v>
      </c>
      <c r="P272" s="73">
        <v>22</v>
      </c>
      <c r="Q272" s="73">
        <v>106707</v>
      </c>
      <c r="R272" s="69">
        <v>2.0617204119692241E-4</v>
      </c>
      <c r="S272" s="73">
        <v>202285</v>
      </c>
      <c r="T272" s="73">
        <v>38</v>
      </c>
      <c r="U272" s="73">
        <v>202357</v>
      </c>
      <c r="V272" s="76">
        <v>1.87818488258873E-4</v>
      </c>
      <c r="W272" s="66">
        <v>1.3291486131786399E-4</v>
      </c>
      <c r="X272" s="77">
        <v>2.5778652921062598E-4</v>
      </c>
      <c r="Y272" s="81">
        <v>4.7358499895649698E-7</v>
      </c>
      <c r="Z272" s="66">
        <v>0</v>
      </c>
      <c r="AA272" s="79">
        <v>7.2169064263013903E-5</v>
      </c>
      <c r="AC272" s="66" t="s">
        <v>28</v>
      </c>
    </row>
    <row r="273" spans="1:29" s="78" customFormat="1" x14ac:dyDescent="0.2">
      <c r="A273" s="66" t="s">
        <v>748</v>
      </c>
      <c r="B273" s="71" t="s">
        <v>43</v>
      </c>
      <c r="C273" s="66" t="s">
        <v>906</v>
      </c>
      <c r="D273" s="66" t="s">
        <v>890</v>
      </c>
      <c r="E273" s="66" t="s">
        <v>907</v>
      </c>
      <c r="F273" s="66" t="s">
        <v>878</v>
      </c>
      <c r="G273" s="72">
        <v>79148</v>
      </c>
      <c r="H273" s="73">
        <v>16</v>
      </c>
      <c r="I273" s="74">
        <v>79185</v>
      </c>
      <c r="J273" s="68">
        <v>2.0205847066995011E-4</v>
      </c>
      <c r="K273" s="75">
        <v>121541</v>
      </c>
      <c r="L273" s="73">
        <v>20</v>
      </c>
      <c r="M273" s="73">
        <v>121581</v>
      </c>
      <c r="N273" s="68">
        <v>1.6449938723978253E-4</v>
      </c>
      <c r="O273" s="75">
        <v>150977</v>
      </c>
      <c r="P273" s="73">
        <v>12</v>
      </c>
      <c r="Q273" s="73">
        <v>151004</v>
      </c>
      <c r="R273" s="69">
        <v>7.9468093560435487E-5</v>
      </c>
      <c r="S273" s="73">
        <v>351666</v>
      </c>
      <c r="T273" s="73">
        <v>48</v>
      </c>
      <c r="U273" s="73">
        <v>351770</v>
      </c>
      <c r="V273" s="76">
        <v>1.3647452191268999E-4</v>
      </c>
      <c r="W273" s="66">
        <v>1.00627199687289E-4</v>
      </c>
      <c r="X273" s="77">
        <v>1.80941392921455E-4</v>
      </c>
      <c r="Y273" s="81">
        <v>9.3000363581543195E-17</v>
      </c>
      <c r="Z273" s="66">
        <v>0</v>
      </c>
      <c r="AA273" s="79">
        <v>2.23499224371443E-5</v>
      </c>
      <c r="AC273" s="66" t="s">
        <v>28</v>
      </c>
    </row>
    <row r="274" spans="1:29" s="78" customFormat="1" x14ac:dyDescent="0.2">
      <c r="A274" s="66" t="s">
        <v>748</v>
      </c>
      <c r="B274" s="71" t="s">
        <v>43</v>
      </c>
      <c r="C274" s="66" t="s">
        <v>906</v>
      </c>
      <c r="D274" s="66" t="s">
        <v>890</v>
      </c>
      <c r="E274" s="66" t="s">
        <v>907</v>
      </c>
      <c r="F274" s="66" t="s">
        <v>879</v>
      </c>
      <c r="G274" s="72">
        <v>71888</v>
      </c>
      <c r="H274" s="73">
        <v>9</v>
      </c>
      <c r="I274" s="74">
        <v>71908</v>
      </c>
      <c r="J274" s="68">
        <v>1.2515992657284307E-4</v>
      </c>
      <c r="K274" s="75">
        <v>119672</v>
      </c>
      <c r="L274" s="73">
        <v>18</v>
      </c>
      <c r="M274" s="73">
        <v>119711</v>
      </c>
      <c r="N274" s="68">
        <v>1.5036212211075005E-4</v>
      </c>
      <c r="O274" s="75">
        <v>70286</v>
      </c>
      <c r="P274" s="73">
        <v>16</v>
      </c>
      <c r="Q274" s="73">
        <v>70313</v>
      </c>
      <c r="R274" s="69">
        <v>2.2755393739422298E-4</v>
      </c>
      <c r="S274" s="73">
        <v>261846</v>
      </c>
      <c r="T274" s="73">
        <v>43</v>
      </c>
      <c r="U274" s="73">
        <v>261932</v>
      </c>
      <c r="V274" s="76">
        <v>1.6419169953682701E-4</v>
      </c>
      <c r="W274" s="66">
        <v>1.18828815660689E-4</v>
      </c>
      <c r="X274" s="77">
        <v>2.21158841362862E-4</v>
      </c>
      <c r="Y274" s="81">
        <v>1.2418469177574801E-16</v>
      </c>
      <c r="Z274" s="66">
        <v>0</v>
      </c>
      <c r="AA274" s="79">
        <v>4.25299910278084E-5</v>
      </c>
      <c r="AC274" s="66" t="s">
        <v>28</v>
      </c>
    </row>
    <row r="275" spans="1:29" s="78" customFormat="1" x14ac:dyDescent="0.2">
      <c r="A275" s="66" t="s">
        <v>748</v>
      </c>
      <c r="B275" s="71" t="s">
        <v>43</v>
      </c>
      <c r="C275" s="66" t="s">
        <v>906</v>
      </c>
      <c r="D275" s="66" t="s">
        <v>890</v>
      </c>
      <c r="E275" s="66" t="s">
        <v>907</v>
      </c>
      <c r="F275" s="66" t="s">
        <v>880</v>
      </c>
      <c r="G275" s="72">
        <v>36417</v>
      </c>
      <c r="H275" s="73">
        <v>4</v>
      </c>
      <c r="I275" s="74">
        <v>36432</v>
      </c>
      <c r="J275" s="68">
        <v>1.0979358805445762E-4</v>
      </c>
      <c r="K275" s="75">
        <v>35130</v>
      </c>
      <c r="L275" s="73">
        <v>5</v>
      </c>
      <c r="M275" s="73">
        <v>35140</v>
      </c>
      <c r="N275" s="68">
        <v>1.4228799089356859E-4</v>
      </c>
      <c r="O275" s="75">
        <v>50441</v>
      </c>
      <c r="P275" s="73">
        <v>11</v>
      </c>
      <c r="Q275" s="73">
        <v>50458</v>
      </c>
      <c r="R275" s="69">
        <v>2.1800309168020927E-4</v>
      </c>
      <c r="S275" s="73">
        <v>121988</v>
      </c>
      <c r="T275" s="73">
        <v>20</v>
      </c>
      <c r="U275" s="73">
        <v>122030</v>
      </c>
      <c r="V275" s="76">
        <v>1.6392367713592601E-4</v>
      </c>
      <c r="W275" s="66">
        <v>1.00131624297058E-4</v>
      </c>
      <c r="X275" s="77">
        <v>2.5315552752786901E-4</v>
      </c>
      <c r="Y275" s="81">
        <v>1.23981975808139E-16</v>
      </c>
      <c r="Z275" s="66">
        <v>0</v>
      </c>
      <c r="AA275" s="79">
        <v>6.7709770183002605E-5</v>
      </c>
      <c r="AC275" s="66" t="s">
        <v>28</v>
      </c>
    </row>
    <row r="276" spans="1:29" s="82" customFormat="1" x14ac:dyDescent="0.2">
      <c r="A276" s="66" t="s">
        <v>748</v>
      </c>
      <c r="B276" s="71" t="s">
        <v>43</v>
      </c>
      <c r="C276" s="66" t="s">
        <v>906</v>
      </c>
      <c r="D276" s="66" t="s">
        <v>890</v>
      </c>
      <c r="E276" s="66" t="s">
        <v>907</v>
      </c>
      <c r="F276" s="66" t="s">
        <v>881</v>
      </c>
      <c r="G276" s="72">
        <v>150977</v>
      </c>
      <c r="H276" s="73">
        <v>12</v>
      </c>
      <c r="I276" s="74">
        <v>151004</v>
      </c>
      <c r="J276" s="68">
        <v>7.9468093560435487E-5</v>
      </c>
      <c r="K276" s="75">
        <v>54524</v>
      </c>
      <c r="L276" s="73">
        <v>7</v>
      </c>
      <c r="M276" s="73">
        <v>54543</v>
      </c>
      <c r="N276" s="68">
        <v>1.2833910859322002E-4</v>
      </c>
      <c r="O276" s="75">
        <v>104881</v>
      </c>
      <c r="P276" s="73">
        <v>27</v>
      </c>
      <c r="Q276" s="73">
        <v>104931</v>
      </c>
      <c r="R276" s="69">
        <v>2.5731194785144526E-4</v>
      </c>
      <c r="S276" s="73">
        <v>310382</v>
      </c>
      <c r="T276" s="73">
        <v>46</v>
      </c>
      <c r="U276" s="73">
        <v>310478</v>
      </c>
      <c r="V276" s="76">
        <v>1.48182509309727E-4</v>
      </c>
      <c r="W276" s="66">
        <v>1.08490199349557E-4</v>
      </c>
      <c r="X276" s="77">
        <v>1.9764981230906701E-4</v>
      </c>
      <c r="Y276" s="66" t="s">
        <v>832</v>
      </c>
      <c r="Z276" s="66" t="s">
        <v>832</v>
      </c>
      <c r="AA276" s="77" t="s">
        <v>832</v>
      </c>
      <c r="AC276" s="66" t="s">
        <v>28</v>
      </c>
    </row>
    <row r="277" spans="1:29" s="82" customFormat="1" x14ac:dyDescent="0.2">
      <c r="A277" s="66" t="s">
        <v>748</v>
      </c>
      <c r="B277" s="71" t="s">
        <v>43</v>
      </c>
      <c r="C277" s="66" t="s">
        <v>906</v>
      </c>
      <c r="D277" s="66" t="s">
        <v>890</v>
      </c>
      <c r="E277" s="66" t="s">
        <v>907</v>
      </c>
      <c r="F277" s="66" t="s">
        <v>882</v>
      </c>
      <c r="G277" s="72">
        <v>34720</v>
      </c>
      <c r="H277" s="73">
        <v>4</v>
      </c>
      <c r="I277" s="74">
        <v>34728</v>
      </c>
      <c r="J277" s="68">
        <v>1.151808339092375E-4</v>
      </c>
      <c r="K277" s="75">
        <v>74133</v>
      </c>
      <c r="L277" s="73">
        <v>22</v>
      </c>
      <c r="M277" s="73">
        <v>74165</v>
      </c>
      <c r="N277" s="68">
        <v>2.9663587945796534E-4</v>
      </c>
      <c r="O277" s="75">
        <v>219522</v>
      </c>
      <c r="P277" s="73">
        <v>47</v>
      </c>
      <c r="Q277" s="73">
        <v>219591</v>
      </c>
      <c r="R277" s="69">
        <v>2.1403427280717333E-4</v>
      </c>
      <c r="S277" s="73">
        <v>328375</v>
      </c>
      <c r="T277" s="73">
        <v>73</v>
      </c>
      <c r="U277" s="73">
        <v>328484</v>
      </c>
      <c r="V277" s="76">
        <v>2.2225740452065499E-4</v>
      </c>
      <c r="W277" s="66">
        <v>1.7421824589952201E-4</v>
      </c>
      <c r="X277" s="77">
        <v>2.7944732527846302E-4</v>
      </c>
      <c r="Y277" s="66" t="s">
        <v>832</v>
      </c>
      <c r="Z277" s="66" t="s">
        <v>832</v>
      </c>
      <c r="AA277" s="77" t="s">
        <v>832</v>
      </c>
      <c r="AC277" s="66" t="s">
        <v>28</v>
      </c>
    </row>
    <row r="278" spans="1:29" s="82" customFormat="1" x14ac:dyDescent="0.2">
      <c r="A278" s="83" t="s">
        <v>748</v>
      </c>
      <c r="B278" s="84" t="s">
        <v>43</v>
      </c>
      <c r="C278" s="83" t="s">
        <v>906</v>
      </c>
      <c r="D278" s="83" t="s">
        <v>890</v>
      </c>
      <c r="E278" s="83" t="s">
        <v>907</v>
      </c>
      <c r="F278" s="83" t="s">
        <v>883</v>
      </c>
      <c r="G278" s="85">
        <v>29251</v>
      </c>
      <c r="H278" s="86">
        <v>4</v>
      </c>
      <c r="I278" s="87">
        <v>29258</v>
      </c>
      <c r="J278" s="88">
        <v>1.3671474468521431E-4</v>
      </c>
      <c r="K278" s="89">
        <v>64219</v>
      </c>
      <c r="L278" s="86">
        <v>7</v>
      </c>
      <c r="M278" s="86">
        <v>64235</v>
      </c>
      <c r="N278" s="88">
        <v>1.0897485794348876E-4</v>
      </c>
      <c r="O278" s="89">
        <v>84305</v>
      </c>
      <c r="P278" s="86">
        <v>23</v>
      </c>
      <c r="Q278" s="86">
        <v>84332</v>
      </c>
      <c r="R278" s="90">
        <v>2.7273158468908601E-4</v>
      </c>
      <c r="S278" s="86">
        <v>177775</v>
      </c>
      <c r="T278" s="86">
        <v>34</v>
      </c>
      <c r="U278" s="86">
        <v>177825</v>
      </c>
      <c r="V278" s="91">
        <v>1.9121641761665601E-4</v>
      </c>
      <c r="W278" s="83">
        <v>1.3242644855272401E-4</v>
      </c>
      <c r="X278" s="93">
        <v>2.67195624918594E-4</v>
      </c>
      <c r="Y278" s="83" t="s">
        <v>832</v>
      </c>
      <c r="Z278" s="83" t="s">
        <v>832</v>
      </c>
      <c r="AA278" s="93" t="s">
        <v>832</v>
      </c>
      <c r="AC278" s="83" t="s">
        <v>28</v>
      </c>
    </row>
    <row r="279" spans="1:29" s="78" customFormat="1" x14ac:dyDescent="0.2">
      <c r="A279" s="66" t="s">
        <v>749</v>
      </c>
      <c r="B279" s="71" t="s">
        <v>153</v>
      </c>
      <c r="C279" s="66" t="s">
        <v>908</v>
      </c>
      <c r="D279" s="66" t="s">
        <v>890</v>
      </c>
      <c r="E279" s="66" t="s">
        <v>320</v>
      </c>
      <c r="F279" s="66" t="s">
        <v>867</v>
      </c>
      <c r="G279" s="72" t="s">
        <v>832</v>
      </c>
      <c r="H279" s="73" t="s">
        <v>832</v>
      </c>
      <c r="I279" s="74" t="s">
        <v>832</v>
      </c>
      <c r="J279" s="68" t="s">
        <v>832</v>
      </c>
      <c r="K279" s="75" t="s">
        <v>832</v>
      </c>
      <c r="L279" s="73" t="s">
        <v>832</v>
      </c>
      <c r="M279" s="73" t="s">
        <v>832</v>
      </c>
      <c r="N279" s="68" t="s">
        <v>832</v>
      </c>
      <c r="O279" s="75" t="s">
        <v>832</v>
      </c>
      <c r="P279" s="73" t="s">
        <v>832</v>
      </c>
      <c r="Q279" s="73" t="s">
        <v>832</v>
      </c>
      <c r="R279" s="69" t="s">
        <v>832</v>
      </c>
      <c r="S279" s="66" t="s">
        <v>832</v>
      </c>
      <c r="T279" s="66" t="s">
        <v>832</v>
      </c>
      <c r="U279" s="66" t="s">
        <v>832</v>
      </c>
      <c r="V279" s="76" t="s">
        <v>832</v>
      </c>
      <c r="W279" s="66" t="s">
        <v>832</v>
      </c>
      <c r="X279" s="77" t="s">
        <v>832</v>
      </c>
      <c r="Y279" s="66" t="s">
        <v>832</v>
      </c>
      <c r="Z279" s="66" t="s">
        <v>832</v>
      </c>
      <c r="AA279" s="77" t="s">
        <v>832</v>
      </c>
      <c r="AC279" s="66" t="s">
        <v>3</v>
      </c>
    </row>
    <row r="280" spans="1:29" s="78" customFormat="1" x14ac:dyDescent="0.2">
      <c r="A280" s="66" t="s">
        <v>749</v>
      </c>
      <c r="B280" s="71" t="s">
        <v>153</v>
      </c>
      <c r="C280" s="66" t="s">
        <v>908</v>
      </c>
      <c r="D280" s="66" t="s">
        <v>890</v>
      </c>
      <c r="E280" s="66" t="s">
        <v>320</v>
      </c>
      <c r="F280" s="66" t="s">
        <v>868</v>
      </c>
      <c r="G280" s="72" t="s">
        <v>832</v>
      </c>
      <c r="H280" s="73" t="s">
        <v>832</v>
      </c>
      <c r="I280" s="74" t="s">
        <v>832</v>
      </c>
      <c r="J280" s="68" t="s">
        <v>832</v>
      </c>
      <c r="K280" s="75" t="s">
        <v>832</v>
      </c>
      <c r="L280" s="73" t="s">
        <v>832</v>
      </c>
      <c r="M280" s="73" t="s">
        <v>832</v>
      </c>
      <c r="N280" s="68" t="s">
        <v>832</v>
      </c>
      <c r="O280" s="75" t="s">
        <v>832</v>
      </c>
      <c r="P280" s="73" t="s">
        <v>832</v>
      </c>
      <c r="Q280" s="73" t="s">
        <v>832</v>
      </c>
      <c r="R280" s="69" t="s">
        <v>832</v>
      </c>
      <c r="S280" s="66" t="s">
        <v>832</v>
      </c>
      <c r="T280" s="66" t="s">
        <v>832</v>
      </c>
      <c r="U280" s="66" t="s">
        <v>832</v>
      </c>
      <c r="V280" s="76" t="s">
        <v>832</v>
      </c>
      <c r="W280" s="66" t="s">
        <v>832</v>
      </c>
      <c r="X280" s="77" t="s">
        <v>832</v>
      </c>
      <c r="Y280" s="66" t="s">
        <v>832</v>
      </c>
      <c r="Z280" s="66" t="s">
        <v>832</v>
      </c>
      <c r="AA280" s="77" t="s">
        <v>832</v>
      </c>
      <c r="AC280" s="66" t="s">
        <v>3</v>
      </c>
    </row>
    <row r="281" spans="1:29" s="78" customFormat="1" x14ac:dyDescent="0.2">
      <c r="A281" s="66" t="s">
        <v>749</v>
      </c>
      <c r="B281" s="71" t="s">
        <v>153</v>
      </c>
      <c r="C281" s="66" t="s">
        <v>908</v>
      </c>
      <c r="D281" s="66" t="s">
        <v>890</v>
      </c>
      <c r="E281" s="66" t="s">
        <v>320</v>
      </c>
      <c r="F281" s="66" t="s">
        <v>869</v>
      </c>
      <c r="G281" s="72">
        <v>6474</v>
      </c>
      <c r="H281" s="73">
        <v>6168</v>
      </c>
      <c r="I281" s="74">
        <v>12643</v>
      </c>
      <c r="J281" s="68">
        <v>0.48785889424978252</v>
      </c>
      <c r="K281" s="75">
        <v>9297</v>
      </c>
      <c r="L281" s="73">
        <v>8705</v>
      </c>
      <c r="M281" s="73">
        <v>18004</v>
      </c>
      <c r="N281" s="68">
        <v>0.48350366585203286</v>
      </c>
      <c r="O281" s="75">
        <v>3713</v>
      </c>
      <c r="P281" s="73">
        <v>3410</v>
      </c>
      <c r="Q281" s="73">
        <v>7123</v>
      </c>
      <c r="R281" s="69">
        <v>0.4787308718236698</v>
      </c>
      <c r="S281" s="73">
        <v>19484</v>
      </c>
      <c r="T281" s="73">
        <v>18283</v>
      </c>
      <c r="U281" s="73">
        <v>37770</v>
      </c>
      <c r="V281" s="76">
        <v>0.48409987555273098</v>
      </c>
      <c r="W281" s="66">
        <v>0.47904788688518302</v>
      </c>
      <c r="X281" s="77">
        <v>0.48915430965059797</v>
      </c>
      <c r="Y281" s="66">
        <v>0.48403749913708299</v>
      </c>
      <c r="Z281" s="66">
        <v>0.47899788440340002</v>
      </c>
      <c r="AA281" s="77">
        <v>0.48907927020986602</v>
      </c>
      <c r="AC281" s="66" t="s">
        <v>3</v>
      </c>
    </row>
    <row r="282" spans="1:29" s="78" customFormat="1" x14ac:dyDescent="0.2">
      <c r="A282" s="66" t="s">
        <v>749</v>
      </c>
      <c r="B282" s="71" t="s">
        <v>153</v>
      </c>
      <c r="C282" s="66" t="s">
        <v>908</v>
      </c>
      <c r="D282" s="66" t="s">
        <v>890</v>
      </c>
      <c r="E282" s="66" t="s">
        <v>320</v>
      </c>
      <c r="F282" s="66" t="s">
        <v>870</v>
      </c>
      <c r="G282" s="72">
        <v>11859</v>
      </c>
      <c r="H282" s="73">
        <v>1</v>
      </c>
      <c r="I282" s="74">
        <v>11860</v>
      </c>
      <c r="J282" s="68">
        <v>8.4317032040472176E-5</v>
      </c>
      <c r="K282" s="75">
        <v>11440</v>
      </c>
      <c r="L282" s="73">
        <v>3</v>
      </c>
      <c r="M282" s="73">
        <v>11443</v>
      </c>
      <c r="N282" s="68">
        <v>2.6216901162282616E-4</v>
      </c>
      <c r="O282" s="75">
        <v>8108</v>
      </c>
      <c r="P282" s="73">
        <v>2</v>
      </c>
      <c r="Q282" s="73">
        <v>8111</v>
      </c>
      <c r="R282" s="69">
        <v>2.4657872025644185E-4</v>
      </c>
      <c r="S282" s="73">
        <v>31407</v>
      </c>
      <c r="T282" s="73">
        <v>6</v>
      </c>
      <c r="U282" s="73">
        <v>31414</v>
      </c>
      <c r="V282" s="76">
        <v>1.91003724572629E-4</v>
      </c>
      <c r="W282" s="81">
        <v>7.0098122683201304E-5</v>
      </c>
      <c r="X282" s="77">
        <v>4.1568798379148901E-4</v>
      </c>
      <c r="Y282" s="81">
        <v>7.42322731345965E-5</v>
      </c>
      <c r="Z282" s="66">
        <v>0</v>
      </c>
      <c r="AA282" s="77">
        <v>2.7470490522656999E-4</v>
      </c>
      <c r="AC282" s="66" t="s">
        <v>3</v>
      </c>
    </row>
    <row r="283" spans="1:29" s="78" customFormat="1" x14ac:dyDescent="0.2">
      <c r="A283" s="66" t="s">
        <v>749</v>
      </c>
      <c r="B283" s="71" t="s">
        <v>153</v>
      </c>
      <c r="C283" s="66" t="s">
        <v>908</v>
      </c>
      <c r="D283" s="66" t="s">
        <v>890</v>
      </c>
      <c r="E283" s="66" t="s">
        <v>320</v>
      </c>
      <c r="F283" s="66" t="s">
        <v>871</v>
      </c>
      <c r="G283" s="72">
        <v>7843</v>
      </c>
      <c r="H283" s="73">
        <v>1</v>
      </c>
      <c r="I283" s="74">
        <v>7844</v>
      </c>
      <c r="J283" s="68">
        <v>1.2748597654258032E-4</v>
      </c>
      <c r="K283" s="75">
        <v>14387</v>
      </c>
      <c r="L283" s="73">
        <v>2</v>
      </c>
      <c r="M283" s="73">
        <v>14389</v>
      </c>
      <c r="N283" s="68">
        <v>1.3899506567516853E-4</v>
      </c>
      <c r="O283" s="75">
        <v>22505</v>
      </c>
      <c r="P283" s="73">
        <v>1</v>
      </c>
      <c r="Q283" s="73">
        <v>22508</v>
      </c>
      <c r="R283" s="69">
        <v>4.4428647591967304E-5</v>
      </c>
      <c r="S283" s="73">
        <v>44735</v>
      </c>
      <c r="T283" s="73">
        <v>4</v>
      </c>
      <c r="U283" s="73">
        <v>44741</v>
      </c>
      <c r="V283" s="80">
        <v>8.9407452111133504E-5</v>
      </c>
      <c r="W283" s="81">
        <v>2.4361041606238301E-5</v>
      </c>
      <c r="X283" s="77">
        <v>2.28902619337314E-4</v>
      </c>
      <c r="Y283" s="81">
        <v>1.03022872250792E-16</v>
      </c>
      <c r="Z283" s="66">
        <v>0</v>
      </c>
      <c r="AA283" s="77">
        <v>1.04747604641964E-4</v>
      </c>
      <c r="AC283" s="66" t="s">
        <v>3</v>
      </c>
    </row>
    <row r="284" spans="1:29" s="78" customFormat="1" x14ac:dyDescent="0.2">
      <c r="A284" s="66" t="s">
        <v>749</v>
      </c>
      <c r="B284" s="71" t="s">
        <v>153</v>
      </c>
      <c r="C284" s="66" t="s">
        <v>908</v>
      </c>
      <c r="D284" s="66" t="s">
        <v>890</v>
      </c>
      <c r="E284" s="66" t="s">
        <v>320</v>
      </c>
      <c r="F284" s="66" t="s">
        <v>872</v>
      </c>
      <c r="G284" s="72">
        <v>12542</v>
      </c>
      <c r="H284" s="73">
        <v>2</v>
      </c>
      <c r="I284" s="74">
        <v>12545</v>
      </c>
      <c r="J284" s="68">
        <v>1.5942606616181745E-4</v>
      </c>
      <c r="K284" s="75">
        <v>18589</v>
      </c>
      <c r="L284" s="73">
        <v>0</v>
      </c>
      <c r="M284" s="73">
        <v>18590</v>
      </c>
      <c r="N284" s="68">
        <v>0</v>
      </c>
      <c r="O284" s="75">
        <v>14143</v>
      </c>
      <c r="P284" s="73">
        <v>6</v>
      </c>
      <c r="Q284" s="73">
        <v>14151</v>
      </c>
      <c r="R284" s="69">
        <v>4.2399830400678397E-4</v>
      </c>
      <c r="S284" s="73">
        <v>45274</v>
      </c>
      <c r="T284" s="73">
        <v>8</v>
      </c>
      <c r="U284" s="73">
        <v>45286</v>
      </c>
      <c r="V284" s="76">
        <v>1.7667064175610599E-4</v>
      </c>
      <c r="W284" s="81">
        <v>7.6276830228645096E-5</v>
      </c>
      <c r="X284" s="77">
        <v>3.48081754665551E-4</v>
      </c>
      <c r="Y284" s="81">
        <v>6.02787911828848E-5</v>
      </c>
      <c r="Z284" s="66">
        <v>0</v>
      </c>
      <c r="AA284" s="77">
        <v>2.18459101474649E-4</v>
      </c>
      <c r="AC284" s="66" t="s">
        <v>3</v>
      </c>
    </row>
    <row r="285" spans="1:29" s="78" customFormat="1" x14ac:dyDescent="0.2">
      <c r="A285" s="66" t="s">
        <v>749</v>
      </c>
      <c r="B285" s="71" t="s">
        <v>153</v>
      </c>
      <c r="C285" s="66" t="s">
        <v>908</v>
      </c>
      <c r="D285" s="66" t="s">
        <v>890</v>
      </c>
      <c r="E285" s="66" t="s">
        <v>320</v>
      </c>
      <c r="F285" s="66" t="s">
        <v>873</v>
      </c>
      <c r="G285" s="72">
        <v>11372</v>
      </c>
      <c r="H285" s="73">
        <v>2</v>
      </c>
      <c r="I285" s="74">
        <v>11375</v>
      </c>
      <c r="J285" s="68">
        <v>1.7582417582417582E-4</v>
      </c>
      <c r="K285" s="75">
        <v>17561</v>
      </c>
      <c r="L285" s="73">
        <v>1</v>
      </c>
      <c r="M285" s="73">
        <v>17562</v>
      </c>
      <c r="N285" s="68">
        <v>5.6941122878943175E-5</v>
      </c>
      <c r="O285" s="75">
        <v>7806</v>
      </c>
      <c r="P285" s="73">
        <v>0</v>
      </c>
      <c r="Q285" s="73">
        <v>7807</v>
      </c>
      <c r="R285" s="69">
        <v>0</v>
      </c>
      <c r="S285" s="73">
        <v>36739</v>
      </c>
      <c r="T285" s="73">
        <v>3</v>
      </c>
      <c r="U285" s="73">
        <v>36744</v>
      </c>
      <c r="V285" s="80">
        <v>8.1650427303902906E-5</v>
      </c>
      <c r="W285" s="81">
        <v>1.68385975959261E-5</v>
      </c>
      <c r="X285" s="77">
        <v>2.3859847063451299E-4</v>
      </c>
      <c r="Y285" s="81">
        <v>8.7663010036775602E-17</v>
      </c>
      <c r="Z285" s="66">
        <v>0</v>
      </c>
      <c r="AA285" s="77">
        <v>1.10910030070102E-4</v>
      </c>
      <c r="AC285" s="66" t="s">
        <v>3</v>
      </c>
    </row>
    <row r="286" spans="1:29" s="78" customFormat="1" x14ac:dyDescent="0.2">
      <c r="A286" s="66" t="s">
        <v>749</v>
      </c>
      <c r="B286" s="71" t="s">
        <v>153</v>
      </c>
      <c r="C286" s="66" t="s">
        <v>908</v>
      </c>
      <c r="D286" s="66" t="s">
        <v>890</v>
      </c>
      <c r="E286" s="66" t="s">
        <v>320</v>
      </c>
      <c r="F286" s="66" t="s">
        <v>874</v>
      </c>
      <c r="G286" s="72" t="s">
        <v>832</v>
      </c>
      <c r="H286" s="73" t="s">
        <v>832</v>
      </c>
      <c r="I286" s="74" t="s">
        <v>832</v>
      </c>
      <c r="J286" s="68" t="s">
        <v>832</v>
      </c>
      <c r="K286" s="75" t="s">
        <v>832</v>
      </c>
      <c r="L286" s="73" t="s">
        <v>832</v>
      </c>
      <c r="M286" s="73" t="s">
        <v>832</v>
      </c>
      <c r="N286" s="68" t="s">
        <v>832</v>
      </c>
      <c r="O286" s="75" t="s">
        <v>832</v>
      </c>
      <c r="P286" s="73" t="s">
        <v>832</v>
      </c>
      <c r="Q286" s="73" t="s">
        <v>832</v>
      </c>
      <c r="R286" s="69" t="s">
        <v>832</v>
      </c>
      <c r="S286" s="66" t="s">
        <v>832</v>
      </c>
      <c r="T286" s="66" t="s">
        <v>832</v>
      </c>
      <c r="U286" s="66" t="s">
        <v>832</v>
      </c>
      <c r="V286" s="76" t="s">
        <v>832</v>
      </c>
      <c r="W286" s="66" t="s">
        <v>832</v>
      </c>
      <c r="X286" s="77" t="s">
        <v>832</v>
      </c>
      <c r="Y286" s="66" t="s">
        <v>832</v>
      </c>
      <c r="Z286" s="66" t="s">
        <v>832</v>
      </c>
      <c r="AA286" s="77" t="s">
        <v>832</v>
      </c>
      <c r="AC286" s="66" t="s">
        <v>3</v>
      </c>
    </row>
    <row r="287" spans="1:29" s="78" customFormat="1" x14ac:dyDescent="0.2">
      <c r="A287" s="66" t="s">
        <v>749</v>
      </c>
      <c r="B287" s="71" t="s">
        <v>153</v>
      </c>
      <c r="C287" s="66" t="s">
        <v>908</v>
      </c>
      <c r="D287" s="66" t="s">
        <v>890</v>
      </c>
      <c r="E287" s="66" t="s">
        <v>320</v>
      </c>
      <c r="F287" s="66" t="s">
        <v>875</v>
      </c>
      <c r="G287" s="72">
        <v>13731</v>
      </c>
      <c r="H287" s="73">
        <v>1</v>
      </c>
      <c r="I287" s="74">
        <v>13732</v>
      </c>
      <c r="J287" s="68">
        <v>7.2822604136323909E-5</v>
      </c>
      <c r="K287" s="75">
        <v>26966</v>
      </c>
      <c r="L287" s="73">
        <v>2</v>
      </c>
      <c r="M287" s="73">
        <v>26971</v>
      </c>
      <c r="N287" s="68">
        <v>7.4153720662934269E-5</v>
      </c>
      <c r="O287" s="75">
        <v>12685</v>
      </c>
      <c r="P287" s="73">
        <v>0</v>
      </c>
      <c r="Q287" s="73">
        <v>12685</v>
      </c>
      <c r="R287" s="69">
        <v>0</v>
      </c>
      <c r="S287" s="73">
        <v>53382</v>
      </c>
      <c r="T287" s="73">
        <v>3</v>
      </c>
      <c r="U287" s="73">
        <v>53388</v>
      </c>
      <c r="V287" s="80">
        <v>5.6195560550716501E-5</v>
      </c>
      <c r="W287" s="81">
        <v>1.15890255145498E-5</v>
      </c>
      <c r="X287" s="77">
        <v>1.6421840421732199E-4</v>
      </c>
      <c r="Y287" s="81">
        <v>1.06030431129024E-16</v>
      </c>
      <c r="Z287" s="66">
        <v>0</v>
      </c>
      <c r="AA287" s="79">
        <v>6.4418128302851598E-5</v>
      </c>
      <c r="AC287" s="66" t="s">
        <v>3</v>
      </c>
    </row>
    <row r="288" spans="1:29" s="78" customFormat="1" x14ac:dyDescent="0.2">
      <c r="A288" s="66" t="s">
        <v>749</v>
      </c>
      <c r="B288" s="71" t="s">
        <v>153</v>
      </c>
      <c r="C288" s="66" t="s">
        <v>908</v>
      </c>
      <c r="D288" s="66" t="s">
        <v>890</v>
      </c>
      <c r="E288" s="66" t="s">
        <v>320</v>
      </c>
      <c r="F288" s="66" t="s">
        <v>876</v>
      </c>
      <c r="G288" s="72">
        <v>11722</v>
      </c>
      <c r="H288" s="73">
        <v>1354</v>
      </c>
      <c r="I288" s="74">
        <v>13078</v>
      </c>
      <c r="J288" s="68">
        <v>0.10353265025233216</v>
      </c>
      <c r="K288" s="75">
        <v>5314</v>
      </c>
      <c r="L288" s="73">
        <v>534</v>
      </c>
      <c r="M288" s="73">
        <v>5849</v>
      </c>
      <c r="N288" s="68">
        <v>9.1297657719268246E-2</v>
      </c>
      <c r="O288" s="75">
        <v>8271</v>
      </c>
      <c r="P288" s="73">
        <v>892</v>
      </c>
      <c r="Q288" s="73">
        <v>9163</v>
      </c>
      <c r="R288" s="69">
        <v>9.7348030121139364E-2</v>
      </c>
      <c r="S288" s="73">
        <v>25307</v>
      </c>
      <c r="T288" s="73">
        <v>2780</v>
      </c>
      <c r="U288" s="73">
        <v>28090</v>
      </c>
      <c r="V288" s="76">
        <v>9.8978174956385501E-2</v>
      </c>
      <c r="W288" s="66">
        <v>9.5509510197165803E-2</v>
      </c>
      <c r="X288" s="77">
        <v>0.102530041928515</v>
      </c>
      <c r="Y288" s="66">
        <v>9.88692440886383E-2</v>
      </c>
      <c r="Z288" s="66">
        <v>9.5412588020387504E-2</v>
      </c>
      <c r="AA288" s="77">
        <v>0.10239901212937</v>
      </c>
      <c r="AC288" s="66" t="s">
        <v>3</v>
      </c>
    </row>
    <row r="289" spans="1:29" s="78" customFormat="1" x14ac:dyDescent="0.2">
      <c r="A289" s="66" t="s">
        <v>749</v>
      </c>
      <c r="B289" s="71" t="s">
        <v>153</v>
      </c>
      <c r="C289" s="66" t="s">
        <v>908</v>
      </c>
      <c r="D289" s="66" t="s">
        <v>890</v>
      </c>
      <c r="E289" s="66" t="s">
        <v>320</v>
      </c>
      <c r="F289" s="66" t="s">
        <v>877</v>
      </c>
      <c r="G289" s="72">
        <v>8468</v>
      </c>
      <c r="H289" s="73">
        <v>596</v>
      </c>
      <c r="I289" s="74">
        <v>9064</v>
      </c>
      <c r="J289" s="68">
        <v>6.575463371579876E-2</v>
      </c>
      <c r="K289" s="75">
        <v>11687</v>
      </c>
      <c r="L289" s="73">
        <v>835</v>
      </c>
      <c r="M289" s="73">
        <v>12524</v>
      </c>
      <c r="N289" s="68">
        <v>6.6671989779623117E-2</v>
      </c>
      <c r="O289" s="75">
        <v>10321</v>
      </c>
      <c r="P289" s="73">
        <v>711</v>
      </c>
      <c r="Q289" s="73">
        <v>11033</v>
      </c>
      <c r="R289" s="69">
        <v>6.4443034532765342E-2</v>
      </c>
      <c r="S289" s="73">
        <v>30476</v>
      </c>
      <c r="T289" s="73">
        <v>2142</v>
      </c>
      <c r="U289" s="73">
        <v>32621</v>
      </c>
      <c r="V289" s="76">
        <v>6.5669262370470299E-2</v>
      </c>
      <c r="W289" s="66">
        <v>6.3004565398047899E-2</v>
      </c>
      <c r="X289" s="77">
        <v>6.8411616737653502E-2</v>
      </c>
      <c r="Y289" s="66">
        <v>6.5556309209049299E-2</v>
      </c>
      <c r="Z289" s="66">
        <v>6.2901427995604497E-2</v>
      </c>
      <c r="AA289" s="77">
        <v>6.8279361205913394E-2</v>
      </c>
      <c r="AC289" s="66" t="s">
        <v>3</v>
      </c>
    </row>
    <row r="290" spans="1:29" s="78" customFormat="1" x14ac:dyDescent="0.2">
      <c r="A290" s="66" t="s">
        <v>749</v>
      </c>
      <c r="B290" s="71" t="s">
        <v>153</v>
      </c>
      <c r="C290" s="66" t="s">
        <v>908</v>
      </c>
      <c r="D290" s="66" t="s">
        <v>890</v>
      </c>
      <c r="E290" s="66" t="s">
        <v>320</v>
      </c>
      <c r="F290" s="66" t="s">
        <v>878</v>
      </c>
      <c r="G290" s="72">
        <v>16555</v>
      </c>
      <c r="H290" s="73">
        <v>144</v>
      </c>
      <c r="I290" s="74">
        <v>16702</v>
      </c>
      <c r="J290" s="68">
        <v>8.6217219494671305E-3</v>
      </c>
      <c r="K290" s="75">
        <v>9128</v>
      </c>
      <c r="L290" s="73">
        <v>92</v>
      </c>
      <c r="M290" s="73">
        <v>9221</v>
      </c>
      <c r="N290" s="68">
        <v>9.9772258974080898E-3</v>
      </c>
      <c r="O290" s="75">
        <v>637</v>
      </c>
      <c r="P290" s="73">
        <v>1</v>
      </c>
      <c r="Q290" s="73">
        <v>638</v>
      </c>
      <c r="R290" s="69">
        <v>1.567398119122257E-3</v>
      </c>
      <c r="S290" s="73">
        <v>26320</v>
      </c>
      <c r="T290" s="73">
        <v>237</v>
      </c>
      <c r="U290" s="73">
        <v>26561</v>
      </c>
      <c r="V290" s="76">
        <v>8.9242007756900193E-3</v>
      </c>
      <c r="W290" s="66">
        <v>7.8282725732809304E-3</v>
      </c>
      <c r="X290" s="77">
        <v>1.0129504236894699E-2</v>
      </c>
      <c r="Y290" s="66">
        <v>8.8044732216188207E-3</v>
      </c>
      <c r="Z290" s="66">
        <v>7.7187321594725496E-3</v>
      </c>
      <c r="AA290" s="77">
        <v>9.9846606782416393E-3</v>
      </c>
      <c r="AC290" s="66" t="s">
        <v>3</v>
      </c>
    </row>
    <row r="291" spans="1:29" s="78" customFormat="1" x14ac:dyDescent="0.2">
      <c r="A291" s="66" t="s">
        <v>749</v>
      </c>
      <c r="B291" s="71" t="s">
        <v>153</v>
      </c>
      <c r="C291" s="66" t="s">
        <v>908</v>
      </c>
      <c r="D291" s="66" t="s">
        <v>890</v>
      </c>
      <c r="E291" s="66" t="s">
        <v>320</v>
      </c>
      <c r="F291" s="66" t="s">
        <v>879</v>
      </c>
      <c r="G291" s="72">
        <v>10503</v>
      </c>
      <c r="H291" s="73">
        <v>82</v>
      </c>
      <c r="I291" s="74">
        <v>10586</v>
      </c>
      <c r="J291" s="68">
        <v>7.7460797279425659E-3</v>
      </c>
      <c r="K291" s="75">
        <v>9019</v>
      </c>
      <c r="L291" s="73">
        <v>101</v>
      </c>
      <c r="M291" s="73">
        <v>9121</v>
      </c>
      <c r="N291" s="68">
        <v>1.1073347220699485E-2</v>
      </c>
      <c r="O291" s="75">
        <v>21911</v>
      </c>
      <c r="P291" s="73">
        <v>180</v>
      </c>
      <c r="Q291" s="73">
        <v>22094</v>
      </c>
      <c r="R291" s="69">
        <v>8.1470082375305515E-3</v>
      </c>
      <c r="S291" s="73">
        <v>41433</v>
      </c>
      <c r="T291" s="73">
        <v>363</v>
      </c>
      <c r="U291" s="73">
        <v>41801</v>
      </c>
      <c r="V291" s="76">
        <v>8.6850416307780592E-3</v>
      </c>
      <c r="W291" s="66">
        <v>7.81778794469562E-3</v>
      </c>
      <c r="X291" s="77">
        <v>9.6215435863676903E-3</v>
      </c>
      <c r="Y291" s="66">
        <v>8.5652961643717298E-3</v>
      </c>
      <c r="Z291" s="66">
        <v>7.7037297996866497E-3</v>
      </c>
      <c r="AA291" s="77">
        <v>9.4867856647551999E-3</v>
      </c>
      <c r="AC291" s="66" t="s">
        <v>3</v>
      </c>
    </row>
    <row r="292" spans="1:29" s="78" customFormat="1" x14ac:dyDescent="0.2">
      <c r="A292" s="66" t="s">
        <v>749</v>
      </c>
      <c r="B292" s="71" t="s">
        <v>153</v>
      </c>
      <c r="C292" s="66" t="s">
        <v>908</v>
      </c>
      <c r="D292" s="66" t="s">
        <v>890</v>
      </c>
      <c r="E292" s="66" t="s">
        <v>320</v>
      </c>
      <c r="F292" s="66" t="s">
        <v>880</v>
      </c>
      <c r="G292" s="72">
        <v>7280</v>
      </c>
      <c r="H292" s="73">
        <v>465</v>
      </c>
      <c r="I292" s="74">
        <v>7745</v>
      </c>
      <c r="J292" s="68">
        <v>6.0038734667527439E-2</v>
      </c>
      <c r="K292" s="75">
        <v>5150</v>
      </c>
      <c r="L292" s="73">
        <v>340</v>
      </c>
      <c r="M292" s="73">
        <v>5490</v>
      </c>
      <c r="N292" s="68">
        <v>6.1930783242258654E-2</v>
      </c>
      <c r="O292" s="75">
        <v>1778</v>
      </c>
      <c r="P292" s="73">
        <v>116</v>
      </c>
      <c r="Q292" s="73">
        <v>1894</v>
      </c>
      <c r="R292" s="69">
        <v>6.1246040126715945E-2</v>
      </c>
      <c r="S292" s="73">
        <v>14208</v>
      </c>
      <c r="T292" s="73">
        <v>921</v>
      </c>
      <c r="U292" s="73">
        <v>15129</v>
      </c>
      <c r="V292" s="76">
        <v>6.0876462423160797E-2</v>
      </c>
      <c r="W292" s="66">
        <v>5.7118099995267402E-2</v>
      </c>
      <c r="X292" s="77">
        <v>6.4804749704421502E-2</v>
      </c>
      <c r="Y292" s="66">
        <v>6.0762929777746701E-2</v>
      </c>
      <c r="Z292" s="66">
        <v>5.7026286167675397E-2</v>
      </c>
      <c r="AA292" s="77">
        <v>6.4648204997652101E-2</v>
      </c>
      <c r="AC292" s="66" t="s">
        <v>3</v>
      </c>
    </row>
    <row r="293" spans="1:29" s="82" customFormat="1" x14ac:dyDescent="0.2">
      <c r="A293" s="66" t="s">
        <v>749</v>
      </c>
      <c r="B293" s="71" t="s">
        <v>153</v>
      </c>
      <c r="C293" s="66" t="s">
        <v>908</v>
      </c>
      <c r="D293" s="66" t="s">
        <v>890</v>
      </c>
      <c r="E293" s="66" t="s">
        <v>320</v>
      </c>
      <c r="F293" s="66" t="s">
        <v>881</v>
      </c>
      <c r="G293" s="72">
        <v>23065</v>
      </c>
      <c r="H293" s="73">
        <v>1</v>
      </c>
      <c r="I293" s="74">
        <v>23069</v>
      </c>
      <c r="J293" s="68">
        <v>4.334821622090251E-5</v>
      </c>
      <c r="K293" s="75">
        <v>7060</v>
      </c>
      <c r="L293" s="73">
        <v>2</v>
      </c>
      <c r="M293" s="73">
        <v>7062</v>
      </c>
      <c r="N293" s="68">
        <v>2.8320589068252618E-4</v>
      </c>
      <c r="O293" s="75">
        <v>14560</v>
      </c>
      <c r="P293" s="73">
        <v>2</v>
      </c>
      <c r="Q293" s="73">
        <v>14564</v>
      </c>
      <c r="R293" s="69">
        <v>1.3732491073880802E-4</v>
      </c>
      <c r="S293" s="73">
        <v>44685</v>
      </c>
      <c r="T293" s="73">
        <v>5</v>
      </c>
      <c r="U293" s="73">
        <v>44695</v>
      </c>
      <c r="V293" s="76">
        <v>1.11881852763482E-4</v>
      </c>
      <c r="W293" s="81">
        <v>3.6328699010887999E-5</v>
      </c>
      <c r="X293" s="77">
        <v>2.6107544342989799E-4</v>
      </c>
      <c r="Y293" s="66" t="s">
        <v>832</v>
      </c>
      <c r="Z293" s="66" t="s">
        <v>832</v>
      </c>
      <c r="AA293" s="77" t="s">
        <v>832</v>
      </c>
      <c r="AC293" s="66" t="s">
        <v>3</v>
      </c>
    </row>
    <row r="294" spans="1:29" s="82" customFormat="1" x14ac:dyDescent="0.2">
      <c r="A294" s="66" t="s">
        <v>749</v>
      </c>
      <c r="B294" s="71" t="s">
        <v>153</v>
      </c>
      <c r="C294" s="66" t="s">
        <v>908</v>
      </c>
      <c r="D294" s="66" t="s">
        <v>890</v>
      </c>
      <c r="E294" s="66" t="s">
        <v>320</v>
      </c>
      <c r="F294" s="66" t="s">
        <v>882</v>
      </c>
      <c r="G294" s="72">
        <v>31998</v>
      </c>
      <c r="H294" s="73">
        <v>2</v>
      </c>
      <c r="I294" s="74">
        <v>32002</v>
      </c>
      <c r="J294" s="68">
        <v>6.2496093994125369E-5</v>
      </c>
      <c r="K294" s="75">
        <v>8791</v>
      </c>
      <c r="L294" s="73">
        <v>1</v>
      </c>
      <c r="M294" s="73">
        <v>8792</v>
      </c>
      <c r="N294" s="68">
        <v>1.1373976342129209E-4</v>
      </c>
      <c r="O294" s="75">
        <v>15371</v>
      </c>
      <c r="P294" s="73">
        <v>1</v>
      </c>
      <c r="Q294" s="73">
        <v>15372</v>
      </c>
      <c r="R294" s="69">
        <v>6.5053343741868332E-5</v>
      </c>
      <c r="S294" s="73">
        <v>56160</v>
      </c>
      <c r="T294" s="73">
        <v>4</v>
      </c>
      <c r="U294" s="73">
        <v>56166</v>
      </c>
      <c r="V294" s="80">
        <v>7.12199985756E-5</v>
      </c>
      <c r="W294" s="81">
        <v>1.9405382581399999E-5</v>
      </c>
      <c r="X294" s="77">
        <v>1.8234135043728001E-4</v>
      </c>
      <c r="Y294" s="66" t="s">
        <v>832</v>
      </c>
      <c r="Z294" s="66" t="s">
        <v>832</v>
      </c>
      <c r="AA294" s="77" t="s">
        <v>832</v>
      </c>
      <c r="AC294" s="66" t="s">
        <v>3</v>
      </c>
    </row>
    <row r="295" spans="1:29" s="82" customFormat="1" x14ac:dyDescent="0.2">
      <c r="A295" s="83" t="s">
        <v>749</v>
      </c>
      <c r="B295" s="84" t="s">
        <v>153</v>
      </c>
      <c r="C295" s="83" t="s">
        <v>908</v>
      </c>
      <c r="D295" s="83" t="s">
        <v>890</v>
      </c>
      <c r="E295" s="83" t="s">
        <v>320</v>
      </c>
      <c r="F295" s="83" t="s">
        <v>883</v>
      </c>
      <c r="G295" s="85">
        <v>23079</v>
      </c>
      <c r="H295" s="86">
        <v>1</v>
      </c>
      <c r="I295" s="87">
        <v>23081</v>
      </c>
      <c r="J295" s="88">
        <v>4.3325679130020364E-5</v>
      </c>
      <c r="K295" s="89">
        <v>17363</v>
      </c>
      <c r="L295" s="86">
        <v>4</v>
      </c>
      <c r="M295" s="86">
        <v>17369</v>
      </c>
      <c r="N295" s="88">
        <v>2.3029535379123726E-4</v>
      </c>
      <c r="O295" s="89">
        <v>15860</v>
      </c>
      <c r="P295" s="86">
        <v>4</v>
      </c>
      <c r="Q295" s="86">
        <v>15867</v>
      </c>
      <c r="R295" s="90">
        <v>2.5209554421125606E-4</v>
      </c>
      <c r="S295" s="86">
        <v>56302</v>
      </c>
      <c r="T295" s="86">
        <v>9</v>
      </c>
      <c r="U295" s="86">
        <v>56317</v>
      </c>
      <c r="V295" s="91">
        <v>1.59826676848218E-4</v>
      </c>
      <c r="W295" s="95">
        <v>7.3085455000193998E-5</v>
      </c>
      <c r="X295" s="93">
        <v>3.03379037792969E-4</v>
      </c>
      <c r="Y295" s="83" t="s">
        <v>832</v>
      </c>
      <c r="Z295" s="83" t="s">
        <v>832</v>
      </c>
      <c r="AA295" s="93" t="s">
        <v>832</v>
      </c>
      <c r="AC295" s="83" t="s">
        <v>3</v>
      </c>
    </row>
    <row r="296" spans="1:29" s="78" customFormat="1" x14ac:dyDescent="0.2">
      <c r="A296" s="66" t="s">
        <v>750</v>
      </c>
      <c r="B296" s="71" t="s">
        <v>52</v>
      </c>
      <c r="C296" s="66" t="s">
        <v>909</v>
      </c>
      <c r="D296" s="66" t="s">
        <v>890</v>
      </c>
      <c r="E296" s="66" t="s">
        <v>308</v>
      </c>
      <c r="F296" s="66" t="s">
        <v>867</v>
      </c>
      <c r="G296" s="72">
        <v>11981</v>
      </c>
      <c r="H296" s="73">
        <v>11496</v>
      </c>
      <c r="I296" s="74">
        <v>23480</v>
      </c>
      <c r="J296" s="68">
        <v>0.48960817717206134</v>
      </c>
      <c r="K296" s="75">
        <v>6797</v>
      </c>
      <c r="L296" s="73">
        <v>6659</v>
      </c>
      <c r="M296" s="73">
        <v>13457</v>
      </c>
      <c r="N296" s="68">
        <v>0.49483540164969902</v>
      </c>
      <c r="O296" s="75">
        <v>7991</v>
      </c>
      <c r="P296" s="73">
        <v>7645</v>
      </c>
      <c r="Q296" s="73">
        <v>15638</v>
      </c>
      <c r="R296" s="69">
        <v>0.48887325744980176</v>
      </c>
      <c r="S296" s="73">
        <v>26769</v>
      </c>
      <c r="T296" s="73">
        <v>25800</v>
      </c>
      <c r="U296" s="73">
        <v>52575</v>
      </c>
      <c r="V296" s="76">
        <v>0.49078354163099902</v>
      </c>
      <c r="W296" s="66">
        <v>0.486501180093662</v>
      </c>
      <c r="X296" s="77">
        <v>0.49506692100108601</v>
      </c>
      <c r="Y296" s="66">
        <v>0.49074556940170999</v>
      </c>
      <c r="Z296" s="66">
        <v>0.486472278563997</v>
      </c>
      <c r="AA296" s="77">
        <v>0.49501976059835101</v>
      </c>
      <c r="AC296" s="66" t="s">
        <v>662</v>
      </c>
    </row>
    <row r="297" spans="1:29" s="78" customFormat="1" x14ac:dyDescent="0.2">
      <c r="A297" s="66" t="s">
        <v>750</v>
      </c>
      <c r="B297" s="71" t="s">
        <v>52</v>
      </c>
      <c r="C297" s="66" t="s">
        <v>909</v>
      </c>
      <c r="D297" s="66" t="s">
        <v>890</v>
      </c>
      <c r="E297" s="66" t="s">
        <v>308</v>
      </c>
      <c r="F297" s="66" t="s">
        <v>868</v>
      </c>
      <c r="G297" s="72">
        <v>8425</v>
      </c>
      <c r="H297" s="73">
        <v>8724</v>
      </c>
      <c r="I297" s="74">
        <v>17152</v>
      </c>
      <c r="J297" s="68">
        <v>0.50862873134328357</v>
      </c>
      <c r="K297" s="75">
        <v>7468</v>
      </c>
      <c r="L297" s="73">
        <v>7211</v>
      </c>
      <c r="M297" s="73">
        <v>14681</v>
      </c>
      <c r="N297" s="68">
        <v>0.49117907499489133</v>
      </c>
      <c r="O297" s="75">
        <v>15699</v>
      </c>
      <c r="P297" s="73">
        <v>16442</v>
      </c>
      <c r="Q297" s="73">
        <v>32145</v>
      </c>
      <c r="R297" s="69">
        <v>0.51149478923627312</v>
      </c>
      <c r="S297" s="73">
        <v>31592</v>
      </c>
      <c r="T297" s="73">
        <v>32377</v>
      </c>
      <c r="U297" s="73">
        <v>63978</v>
      </c>
      <c r="V297" s="76">
        <v>0.50613578452062702</v>
      </c>
      <c r="W297" s="66">
        <v>0.50225339783301903</v>
      </c>
      <c r="X297" s="77">
        <v>0.51001761450300598</v>
      </c>
      <c r="Y297" s="66">
        <v>0.50609896166651602</v>
      </c>
      <c r="Z297" s="66">
        <v>0.50222407428439897</v>
      </c>
      <c r="AA297" s="77">
        <v>0.50997335279877898</v>
      </c>
      <c r="AC297" s="66" t="s">
        <v>662</v>
      </c>
    </row>
    <row r="298" spans="1:29" s="78" customFormat="1" x14ac:dyDescent="0.2">
      <c r="A298" s="66" t="s">
        <v>750</v>
      </c>
      <c r="B298" s="71" t="s">
        <v>52</v>
      </c>
      <c r="C298" s="66" t="s">
        <v>909</v>
      </c>
      <c r="D298" s="66" t="s">
        <v>890</v>
      </c>
      <c r="E298" s="66" t="s">
        <v>308</v>
      </c>
      <c r="F298" s="66" t="s">
        <v>869</v>
      </c>
      <c r="G298" s="72">
        <v>7424</v>
      </c>
      <c r="H298" s="73">
        <v>7085</v>
      </c>
      <c r="I298" s="74">
        <v>14510</v>
      </c>
      <c r="J298" s="68">
        <v>0.48828394210889042</v>
      </c>
      <c r="K298" s="75">
        <v>11234</v>
      </c>
      <c r="L298" s="73">
        <v>11075</v>
      </c>
      <c r="M298" s="73">
        <v>22312</v>
      </c>
      <c r="N298" s="68">
        <v>0.49636966654714954</v>
      </c>
      <c r="O298" s="75">
        <v>14837</v>
      </c>
      <c r="P298" s="73">
        <v>14691</v>
      </c>
      <c r="Q298" s="73">
        <v>29534</v>
      </c>
      <c r="R298" s="69">
        <v>0.49742669465700551</v>
      </c>
      <c r="S298" s="73">
        <v>33495</v>
      </c>
      <c r="T298" s="73">
        <v>32851</v>
      </c>
      <c r="U298" s="73">
        <v>66356</v>
      </c>
      <c r="V298" s="76">
        <v>0.495146655412534</v>
      </c>
      <c r="W298" s="66">
        <v>0.49133496534347698</v>
      </c>
      <c r="X298" s="77">
        <v>0.49895877003325101</v>
      </c>
      <c r="Y298" s="66">
        <v>0.49510900976455702</v>
      </c>
      <c r="Z298" s="66">
        <v>0.49130448806758198</v>
      </c>
      <c r="AA298" s="77">
        <v>0.49891390796853502</v>
      </c>
      <c r="AC298" s="66" t="s">
        <v>662</v>
      </c>
    </row>
    <row r="299" spans="1:29" s="78" customFormat="1" x14ac:dyDescent="0.2">
      <c r="A299" s="66" t="s">
        <v>750</v>
      </c>
      <c r="B299" s="71" t="s">
        <v>52</v>
      </c>
      <c r="C299" s="66" t="s">
        <v>909</v>
      </c>
      <c r="D299" s="66" t="s">
        <v>890</v>
      </c>
      <c r="E299" s="66" t="s">
        <v>308</v>
      </c>
      <c r="F299" s="66" t="s">
        <v>870</v>
      </c>
      <c r="G299" s="72">
        <v>24637</v>
      </c>
      <c r="H299" s="73">
        <v>0</v>
      </c>
      <c r="I299" s="74">
        <v>24641</v>
      </c>
      <c r="J299" s="68">
        <v>0</v>
      </c>
      <c r="K299" s="75">
        <v>28525</v>
      </c>
      <c r="L299" s="73">
        <v>1</v>
      </c>
      <c r="M299" s="73">
        <v>28535</v>
      </c>
      <c r="N299" s="68">
        <v>3.5044681969511128E-5</v>
      </c>
      <c r="O299" s="75">
        <v>34425</v>
      </c>
      <c r="P299" s="73">
        <v>0</v>
      </c>
      <c r="Q299" s="73">
        <v>34428</v>
      </c>
      <c r="R299" s="69">
        <v>0</v>
      </c>
      <c r="S299" s="73">
        <v>87587</v>
      </c>
      <c r="T299" s="73">
        <v>1</v>
      </c>
      <c r="U299" s="73">
        <v>87604</v>
      </c>
      <c r="V299" s="80">
        <v>1.14170890989633E-5</v>
      </c>
      <c r="W299" s="81">
        <v>2.89055627770497E-7</v>
      </c>
      <c r="X299" s="79">
        <v>6.3610288938450595E-5</v>
      </c>
      <c r="Y299" s="81">
        <v>8.0937454474473898E-17</v>
      </c>
      <c r="Z299" s="66">
        <v>0</v>
      </c>
      <c r="AA299" s="79">
        <v>2.6572197017732101E-5</v>
      </c>
      <c r="AC299" s="66" t="s">
        <v>662</v>
      </c>
    </row>
    <row r="300" spans="1:29" s="78" customFormat="1" x14ac:dyDescent="0.2">
      <c r="A300" s="66" t="s">
        <v>750</v>
      </c>
      <c r="B300" s="71" t="s">
        <v>52</v>
      </c>
      <c r="C300" s="66" t="s">
        <v>909</v>
      </c>
      <c r="D300" s="66" t="s">
        <v>890</v>
      </c>
      <c r="E300" s="66" t="s">
        <v>308</v>
      </c>
      <c r="F300" s="66" t="s">
        <v>871</v>
      </c>
      <c r="G300" s="72">
        <v>8330</v>
      </c>
      <c r="H300" s="73">
        <v>1</v>
      </c>
      <c r="I300" s="74">
        <v>8332</v>
      </c>
      <c r="J300" s="68">
        <v>1.2001920307249159E-4</v>
      </c>
      <c r="K300" s="75">
        <v>16176</v>
      </c>
      <c r="L300" s="73">
        <v>0</v>
      </c>
      <c r="M300" s="73">
        <v>16177</v>
      </c>
      <c r="N300" s="68">
        <v>0</v>
      </c>
      <c r="O300" s="75">
        <v>12293</v>
      </c>
      <c r="P300" s="73">
        <v>1</v>
      </c>
      <c r="Q300" s="73">
        <v>12296</v>
      </c>
      <c r="R300" s="69">
        <v>8.1327260897852966E-5</v>
      </c>
      <c r="S300" s="73">
        <v>36799</v>
      </c>
      <c r="T300" s="73">
        <v>2</v>
      </c>
      <c r="U300" s="73">
        <v>36805</v>
      </c>
      <c r="V300" s="80">
        <v>5.4346349283986802E-5</v>
      </c>
      <c r="W300" s="81">
        <v>6.5816627898358204E-6</v>
      </c>
      <c r="X300" s="77">
        <v>1.96303764478745E-4</v>
      </c>
      <c r="Y300" s="81">
        <v>1.0010573186491001E-16</v>
      </c>
      <c r="Z300" s="66">
        <v>0</v>
      </c>
      <c r="AA300" s="77">
        <v>1.03148271463635E-4</v>
      </c>
      <c r="AC300" s="66" t="s">
        <v>662</v>
      </c>
    </row>
    <row r="301" spans="1:29" s="78" customFormat="1" x14ac:dyDescent="0.2">
      <c r="A301" s="66" t="s">
        <v>750</v>
      </c>
      <c r="B301" s="71" t="s">
        <v>52</v>
      </c>
      <c r="C301" s="66" t="s">
        <v>909</v>
      </c>
      <c r="D301" s="66" t="s">
        <v>890</v>
      </c>
      <c r="E301" s="66" t="s">
        <v>308</v>
      </c>
      <c r="F301" s="66" t="s">
        <v>872</v>
      </c>
      <c r="G301" s="72">
        <v>12510</v>
      </c>
      <c r="H301" s="73">
        <v>0</v>
      </c>
      <c r="I301" s="74">
        <v>12511</v>
      </c>
      <c r="J301" s="68">
        <v>0</v>
      </c>
      <c r="K301" s="75">
        <v>15930</v>
      </c>
      <c r="L301" s="73">
        <v>1</v>
      </c>
      <c r="M301" s="73">
        <v>15933</v>
      </c>
      <c r="N301" s="68">
        <v>6.2762819305843214E-5</v>
      </c>
      <c r="O301" s="75">
        <v>20622</v>
      </c>
      <c r="P301" s="73">
        <v>1</v>
      </c>
      <c r="Q301" s="73">
        <v>20627</v>
      </c>
      <c r="R301" s="69">
        <v>4.8480147379648033E-5</v>
      </c>
      <c r="S301" s="73">
        <v>49062</v>
      </c>
      <c r="T301" s="73">
        <v>2</v>
      </c>
      <c r="U301" s="73">
        <v>49071</v>
      </c>
      <c r="V301" s="80">
        <v>4.0763084950269003E-5</v>
      </c>
      <c r="W301" s="81">
        <v>4.9366368218215999E-6</v>
      </c>
      <c r="X301" s="77">
        <v>1.4724243864341899E-4</v>
      </c>
      <c r="Y301" s="81">
        <v>1.30601098615273E-16</v>
      </c>
      <c r="Z301" s="66">
        <v>0</v>
      </c>
      <c r="AA301" s="79">
        <v>6.9208526941989695E-5</v>
      </c>
      <c r="AC301" s="66" t="s">
        <v>662</v>
      </c>
    </row>
    <row r="302" spans="1:29" s="78" customFormat="1" x14ac:dyDescent="0.2">
      <c r="A302" s="66" t="s">
        <v>750</v>
      </c>
      <c r="B302" s="71" t="s">
        <v>52</v>
      </c>
      <c r="C302" s="66" t="s">
        <v>909</v>
      </c>
      <c r="D302" s="66" t="s">
        <v>890</v>
      </c>
      <c r="E302" s="66" t="s">
        <v>308</v>
      </c>
      <c r="F302" s="66" t="s">
        <v>873</v>
      </c>
      <c r="G302" s="72">
        <v>8639</v>
      </c>
      <c r="H302" s="73">
        <v>0</v>
      </c>
      <c r="I302" s="74">
        <v>8639</v>
      </c>
      <c r="J302" s="68">
        <v>0</v>
      </c>
      <c r="K302" s="75">
        <v>10204</v>
      </c>
      <c r="L302" s="73">
        <v>0</v>
      </c>
      <c r="M302" s="73">
        <v>10205</v>
      </c>
      <c r="N302" s="68">
        <v>0</v>
      </c>
      <c r="O302" s="75">
        <v>15154</v>
      </c>
      <c r="P302" s="73">
        <v>3</v>
      </c>
      <c r="Q302" s="73">
        <v>15158</v>
      </c>
      <c r="R302" s="69">
        <v>1.9791529225491491E-4</v>
      </c>
      <c r="S302" s="73">
        <v>33997</v>
      </c>
      <c r="T302" s="73">
        <v>3</v>
      </c>
      <c r="U302" s="73">
        <v>34002</v>
      </c>
      <c r="V302" s="80">
        <v>8.8235294117647105E-5</v>
      </c>
      <c r="W302" s="81">
        <v>1.81966085537017E-5</v>
      </c>
      <c r="X302" s="77">
        <v>2.5783910352813799E-4</v>
      </c>
      <c r="Y302" s="81">
        <v>1.74835752795837E-5</v>
      </c>
      <c r="Z302" s="66">
        <v>0</v>
      </c>
      <c r="AA302" s="77">
        <v>1.60131282369564E-4</v>
      </c>
      <c r="AC302" s="66" t="s">
        <v>662</v>
      </c>
    </row>
    <row r="303" spans="1:29" s="78" customFormat="1" x14ac:dyDescent="0.2">
      <c r="A303" s="66" t="s">
        <v>750</v>
      </c>
      <c r="B303" s="71" t="s">
        <v>52</v>
      </c>
      <c r="C303" s="66" t="s">
        <v>909</v>
      </c>
      <c r="D303" s="66" t="s">
        <v>890</v>
      </c>
      <c r="E303" s="66" t="s">
        <v>308</v>
      </c>
      <c r="F303" s="66" t="s">
        <v>874</v>
      </c>
      <c r="G303" s="72">
        <v>7580</v>
      </c>
      <c r="H303" s="73">
        <v>0</v>
      </c>
      <c r="I303" s="74">
        <v>7582</v>
      </c>
      <c r="J303" s="68">
        <v>0</v>
      </c>
      <c r="K303" s="75">
        <v>10960</v>
      </c>
      <c r="L303" s="73">
        <v>0</v>
      </c>
      <c r="M303" s="73">
        <v>10964</v>
      </c>
      <c r="N303" s="68">
        <v>0</v>
      </c>
      <c r="O303" s="75">
        <v>11409</v>
      </c>
      <c r="P303" s="73">
        <v>0</v>
      </c>
      <c r="Q303" s="73">
        <v>11412</v>
      </c>
      <c r="R303" s="69">
        <v>0</v>
      </c>
      <c r="S303" s="73">
        <v>29949</v>
      </c>
      <c r="T303" s="73">
        <v>0</v>
      </c>
      <c r="U303" s="73">
        <v>29958</v>
      </c>
      <c r="V303" s="76">
        <v>0</v>
      </c>
      <c r="W303" s="66">
        <v>0</v>
      </c>
      <c r="X303" s="77">
        <v>1.2316445557566599E-4</v>
      </c>
      <c r="Y303" s="66">
        <v>0</v>
      </c>
      <c r="Z303" s="66">
        <v>0</v>
      </c>
      <c r="AA303" s="79">
        <v>4.5168158393064701E-5</v>
      </c>
      <c r="AC303" s="66" t="s">
        <v>662</v>
      </c>
    </row>
    <row r="304" spans="1:29" s="78" customFormat="1" x14ac:dyDescent="0.2">
      <c r="A304" s="66" t="s">
        <v>750</v>
      </c>
      <c r="B304" s="71" t="s">
        <v>52</v>
      </c>
      <c r="C304" s="66" t="s">
        <v>909</v>
      </c>
      <c r="D304" s="66" t="s">
        <v>890</v>
      </c>
      <c r="E304" s="66" t="s">
        <v>308</v>
      </c>
      <c r="F304" s="66" t="s">
        <v>875</v>
      </c>
      <c r="G304" s="72">
        <v>14953</v>
      </c>
      <c r="H304" s="73">
        <v>2</v>
      </c>
      <c r="I304" s="74">
        <v>14957</v>
      </c>
      <c r="J304" s="68">
        <v>1.3371665440930667E-4</v>
      </c>
      <c r="K304" s="75">
        <v>13329</v>
      </c>
      <c r="L304" s="73">
        <v>0</v>
      </c>
      <c r="M304" s="73">
        <v>13331</v>
      </c>
      <c r="N304" s="68">
        <v>0</v>
      </c>
      <c r="O304" s="75">
        <v>22636</v>
      </c>
      <c r="P304" s="73">
        <v>3</v>
      </c>
      <c r="Q304" s="73">
        <v>22646</v>
      </c>
      <c r="R304" s="69">
        <v>1.3247372604433455E-4</v>
      </c>
      <c r="S304" s="73">
        <v>50918</v>
      </c>
      <c r="T304" s="73">
        <v>5</v>
      </c>
      <c r="U304" s="73">
        <v>50934</v>
      </c>
      <c r="V304" s="80">
        <v>9.8187459497672998E-5</v>
      </c>
      <c r="W304" s="81">
        <v>3.18819447933993E-5</v>
      </c>
      <c r="X304" s="77">
        <v>2.29121774359955E-4</v>
      </c>
      <c r="Y304" s="81">
        <v>2.7151772211765199E-5</v>
      </c>
      <c r="Z304" s="66">
        <v>0</v>
      </c>
      <c r="AA304" s="77">
        <v>1.4318903282036399E-4</v>
      </c>
      <c r="AC304" s="66" t="s">
        <v>662</v>
      </c>
    </row>
    <row r="305" spans="1:29" s="78" customFormat="1" x14ac:dyDescent="0.2">
      <c r="A305" s="66" t="s">
        <v>750</v>
      </c>
      <c r="B305" s="71" t="s">
        <v>52</v>
      </c>
      <c r="C305" s="66" t="s">
        <v>909</v>
      </c>
      <c r="D305" s="66" t="s">
        <v>890</v>
      </c>
      <c r="E305" s="66" t="s">
        <v>308</v>
      </c>
      <c r="F305" s="66" t="s">
        <v>876</v>
      </c>
      <c r="G305" s="72">
        <v>34797</v>
      </c>
      <c r="H305" s="73">
        <v>3</v>
      </c>
      <c r="I305" s="74">
        <v>34812</v>
      </c>
      <c r="J305" s="68">
        <v>8.6177180282661153E-5</v>
      </c>
      <c r="K305" s="75">
        <v>34524</v>
      </c>
      <c r="L305" s="73">
        <v>3</v>
      </c>
      <c r="M305" s="73">
        <v>34536</v>
      </c>
      <c r="N305" s="68">
        <v>8.6865879082696315E-5</v>
      </c>
      <c r="O305" s="75">
        <v>39054</v>
      </c>
      <c r="P305" s="73">
        <v>1</v>
      </c>
      <c r="Q305" s="73">
        <v>39063</v>
      </c>
      <c r="R305" s="69">
        <v>2.5599672324194249E-5</v>
      </c>
      <c r="S305" s="73">
        <v>108375</v>
      </c>
      <c r="T305" s="73">
        <v>7</v>
      </c>
      <c r="U305" s="73">
        <v>108411</v>
      </c>
      <c r="V305" s="80">
        <v>6.4586370430514301E-5</v>
      </c>
      <c r="W305" s="81">
        <v>2.5967452284025201E-5</v>
      </c>
      <c r="X305" s="77">
        <v>1.3306805086025001E-4</v>
      </c>
      <c r="Y305" s="81">
        <v>1.2788895100269801E-16</v>
      </c>
      <c r="Z305" s="66">
        <v>0</v>
      </c>
      <c r="AA305" s="79">
        <v>6.1665701392962495E-5</v>
      </c>
      <c r="AC305" s="66" t="s">
        <v>662</v>
      </c>
    </row>
    <row r="306" spans="1:29" s="78" customFormat="1" x14ac:dyDescent="0.2">
      <c r="A306" s="66" t="s">
        <v>750</v>
      </c>
      <c r="B306" s="71" t="s">
        <v>52</v>
      </c>
      <c r="C306" s="66" t="s">
        <v>909</v>
      </c>
      <c r="D306" s="66" t="s">
        <v>890</v>
      </c>
      <c r="E306" s="66" t="s">
        <v>308</v>
      </c>
      <c r="F306" s="66" t="s">
        <v>877</v>
      </c>
      <c r="G306" s="72">
        <v>29742</v>
      </c>
      <c r="H306" s="73">
        <v>0</v>
      </c>
      <c r="I306" s="74">
        <v>29745</v>
      </c>
      <c r="J306" s="68">
        <v>0</v>
      </c>
      <c r="K306" s="75">
        <v>37086</v>
      </c>
      <c r="L306" s="73">
        <v>0</v>
      </c>
      <c r="M306" s="73">
        <v>37095</v>
      </c>
      <c r="N306" s="68">
        <v>0</v>
      </c>
      <c r="O306" s="75">
        <v>37904</v>
      </c>
      <c r="P306" s="73">
        <v>5</v>
      </c>
      <c r="Q306" s="73">
        <v>37918</v>
      </c>
      <c r="R306" s="69">
        <v>1.3186349491006908E-4</v>
      </c>
      <c r="S306" s="73">
        <v>104732</v>
      </c>
      <c r="T306" s="73">
        <v>5</v>
      </c>
      <c r="U306" s="73">
        <v>104758</v>
      </c>
      <c r="V306" s="80">
        <v>4.77386214995656E-5</v>
      </c>
      <c r="W306" s="81">
        <v>1.5500776317604101E-5</v>
      </c>
      <c r="X306" s="77">
        <v>1.11402471304838E-4</v>
      </c>
      <c r="Y306" s="81">
        <v>7.8935192486215602E-17</v>
      </c>
      <c r="Z306" s="66">
        <v>0</v>
      </c>
      <c r="AA306" s="79">
        <v>4.5225393133579403E-5</v>
      </c>
      <c r="AC306" s="66" t="s">
        <v>662</v>
      </c>
    </row>
    <row r="307" spans="1:29" s="78" customFormat="1" x14ac:dyDescent="0.2">
      <c r="A307" s="66" t="s">
        <v>750</v>
      </c>
      <c r="B307" s="71" t="s">
        <v>52</v>
      </c>
      <c r="C307" s="66" t="s">
        <v>909</v>
      </c>
      <c r="D307" s="66" t="s">
        <v>890</v>
      </c>
      <c r="E307" s="66" t="s">
        <v>308</v>
      </c>
      <c r="F307" s="66" t="s">
        <v>878</v>
      </c>
      <c r="G307" s="72">
        <v>10333</v>
      </c>
      <c r="H307" s="73">
        <v>0</v>
      </c>
      <c r="I307" s="74">
        <v>10335</v>
      </c>
      <c r="J307" s="68">
        <v>0</v>
      </c>
      <c r="K307" s="75">
        <v>16642</v>
      </c>
      <c r="L307" s="73">
        <v>0</v>
      </c>
      <c r="M307" s="73">
        <v>16643</v>
      </c>
      <c r="N307" s="68">
        <v>0</v>
      </c>
      <c r="O307" s="75">
        <v>18369</v>
      </c>
      <c r="P307" s="73">
        <v>0</v>
      </c>
      <c r="Q307" s="73">
        <v>18370</v>
      </c>
      <c r="R307" s="69">
        <v>0</v>
      </c>
      <c r="S307" s="73">
        <v>45344</v>
      </c>
      <c r="T307" s="73">
        <v>0</v>
      </c>
      <c r="U307" s="73">
        <v>45348</v>
      </c>
      <c r="V307" s="76">
        <v>0</v>
      </c>
      <c r="W307" s="66">
        <v>0</v>
      </c>
      <c r="X307" s="79">
        <v>8.13498898886466E-5</v>
      </c>
      <c r="Y307" s="66">
        <v>0</v>
      </c>
      <c r="Z307" s="66">
        <v>0</v>
      </c>
      <c r="AA307" s="79">
        <v>2.9833087899852199E-5</v>
      </c>
      <c r="AC307" s="66" t="s">
        <v>662</v>
      </c>
    </row>
    <row r="308" spans="1:29" s="78" customFormat="1" x14ac:dyDescent="0.2">
      <c r="A308" s="66" t="s">
        <v>750</v>
      </c>
      <c r="B308" s="71" t="s">
        <v>52</v>
      </c>
      <c r="C308" s="66" t="s">
        <v>909</v>
      </c>
      <c r="D308" s="66" t="s">
        <v>890</v>
      </c>
      <c r="E308" s="66" t="s">
        <v>308</v>
      </c>
      <c r="F308" s="66" t="s">
        <v>879</v>
      </c>
      <c r="G308" s="72" t="s">
        <v>832</v>
      </c>
      <c r="H308" s="73" t="s">
        <v>832</v>
      </c>
      <c r="I308" s="74" t="s">
        <v>832</v>
      </c>
      <c r="J308" s="68" t="s">
        <v>832</v>
      </c>
      <c r="K308" s="75">
        <v>14374</v>
      </c>
      <c r="L308" s="73">
        <v>0</v>
      </c>
      <c r="M308" s="73">
        <v>14376</v>
      </c>
      <c r="N308" s="68">
        <v>0</v>
      </c>
      <c r="O308" s="75">
        <v>19221</v>
      </c>
      <c r="P308" s="73">
        <v>1</v>
      </c>
      <c r="Q308" s="73">
        <v>19227</v>
      </c>
      <c r="R308" s="69">
        <v>5.201019399802361E-5</v>
      </c>
      <c r="S308" s="73">
        <v>33595</v>
      </c>
      <c r="T308" s="73">
        <v>1</v>
      </c>
      <c r="U308" s="73">
        <v>33603</v>
      </c>
      <c r="V308" s="80">
        <v>2.9765448267650901E-5</v>
      </c>
      <c r="W308" s="81">
        <v>7.5359561985337803E-7</v>
      </c>
      <c r="X308" s="77">
        <v>1.6583117988521501E-4</v>
      </c>
      <c r="Y308" s="81">
        <v>8.0290077881879594E-17</v>
      </c>
      <c r="Z308" s="66">
        <v>0</v>
      </c>
      <c r="AA308" s="79">
        <v>8.1493137380032101E-5</v>
      </c>
      <c r="AC308" s="66" t="s">
        <v>662</v>
      </c>
    </row>
    <row r="309" spans="1:29" s="78" customFormat="1" x14ac:dyDescent="0.2">
      <c r="A309" s="66" t="s">
        <v>750</v>
      </c>
      <c r="B309" s="71" t="s">
        <v>52</v>
      </c>
      <c r="C309" s="66" t="s">
        <v>909</v>
      </c>
      <c r="D309" s="66" t="s">
        <v>890</v>
      </c>
      <c r="E309" s="66" t="s">
        <v>308</v>
      </c>
      <c r="F309" s="66" t="s">
        <v>880</v>
      </c>
      <c r="G309" s="72">
        <v>14970</v>
      </c>
      <c r="H309" s="73">
        <v>7</v>
      </c>
      <c r="I309" s="74">
        <v>14977</v>
      </c>
      <c r="J309" s="68">
        <v>4.6738332109234161E-4</v>
      </c>
      <c r="K309" s="75">
        <v>15894</v>
      </c>
      <c r="L309" s="73">
        <v>2</v>
      </c>
      <c r="M309" s="73">
        <v>15899</v>
      </c>
      <c r="N309" s="68">
        <v>1.2579407509906283E-4</v>
      </c>
      <c r="O309" s="75">
        <v>18997</v>
      </c>
      <c r="P309" s="73">
        <v>10</v>
      </c>
      <c r="Q309" s="73">
        <v>19011</v>
      </c>
      <c r="R309" s="69">
        <v>5.2601125664089208E-4</v>
      </c>
      <c r="S309" s="73">
        <v>49861</v>
      </c>
      <c r="T309" s="73">
        <v>19</v>
      </c>
      <c r="U309" s="73">
        <v>49887</v>
      </c>
      <c r="V309" s="76">
        <v>3.8091419406575798E-4</v>
      </c>
      <c r="W309" s="66">
        <v>2.29350312323582E-4</v>
      </c>
      <c r="X309" s="77">
        <v>5.9478106985145997E-4</v>
      </c>
      <c r="Y309" s="66">
        <v>3.0742512796279401E-4</v>
      </c>
      <c r="Z309" s="66">
        <v>1.5559369151852599E-4</v>
      </c>
      <c r="AA309" s="77">
        <v>5.07786880623325E-4</v>
      </c>
      <c r="AC309" s="66" t="s">
        <v>662</v>
      </c>
    </row>
    <row r="310" spans="1:29" s="82" customFormat="1" x14ac:dyDescent="0.2">
      <c r="A310" s="66" t="s">
        <v>750</v>
      </c>
      <c r="B310" s="71" t="s">
        <v>52</v>
      </c>
      <c r="C310" s="66" t="s">
        <v>909</v>
      </c>
      <c r="D310" s="66" t="s">
        <v>890</v>
      </c>
      <c r="E310" s="66" t="s">
        <v>308</v>
      </c>
      <c r="F310" s="66" t="s">
        <v>881</v>
      </c>
      <c r="G310" s="72">
        <v>13488</v>
      </c>
      <c r="H310" s="73">
        <v>2</v>
      </c>
      <c r="I310" s="74">
        <v>13492</v>
      </c>
      <c r="J310" s="68">
        <v>1.4823599169878446E-4</v>
      </c>
      <c r="K310" s="75">
        <v>22450</v>
      </c>
      <c r="L310" s="73">
        <v>3</v>
      </c>
      <c r="M310" s="73">
        <v>22456</v>
      </c>
      <c r="N310" s="68">
        <v>1.3359458496615604E-4</v>
      </c>
      <c r="O310" s="75">
        <v>20624</v>
      </c>
      <c r="P310" s="73">
        <v>1</v>
      </c>
      <c r="Q310" s="73">
        <v>20626</v>
      </c>
      <c r="R310" s="69">
        <v>4.8482497818287597E-5</v>
      </c>
      <c r="S310" s="73">
        <v>56562</v>
      </c>
      <c r="T310" s="73">
        <v>6</v>
      </c>
      <c r="U310" s="73">
        <v>56574</v>
      </c>
      <c r="V310" s="76">
        <v>1.06067034365719E-4</v>
      </c>
      <c r="W310" s="81">
        <v>3.8925694980155799E-5</v>
      </c>
      <c r="X310" s="77">
        <v>2.30848874808812E-4</v>
      </c>
      <c r="Y310" s="66" t="s">
        <v>832</v>
      </c>
      <c r="Z310" s="66" t="s">
        <v>832</v>
      </c>
      <c r="AA310" s="77" t="s">
        <v>832</v>
      </c>
      <c r="AC310" s="66" t="s">
        <v>662</v>
      </c>
    </row>
    <row r="311" spans="1:29" s="82" customFormat="1" x14ac:dyDescent="0.2">
      <c r="A311" s="66" t="s">
        <v>750</v>
      </c>
      <c r="B311" s="71" t="s">
        <v>52</v>
      </c>
      <c r="C311" s="66" t="s">
        <v>909</v>
      </c>
      <c r="D311" s="66" t="s">
        <v>890</v>
      </c>
      <c r="E311" s="66" t="s">
        <v>308</v>
      </c>
      <c r="F311" s="66" t="s">
        <v>882</v>
      </c>
      <c r="G311" s="72">
        <v>27115</v>
      </c>
      <c r="H311" s="73">
        <v>3</v>
      </c>
      <c r="I311" s="74">
        <v>27124</v>
      </c>
      <c r="J311" s="68">
        <v>1.1060315587671435E-4</v>
      </c>
      <c r="K311" s="75">
        <v>28678</v>
      </c>
      <c r="L311" s="73">
        <v>2</v>
      </c>
      <c r="M311" s="73">
        <v>28690</v>
      </c>
      <c r="N311" s="68">
        <v>6.9710700592540953E-5</v>
      </c>
      <c r="O311" s="75">
        <v>31893</v>
      </c>
      <c r="P311" s="73">
        <v>1</v>
      </c>
      <c r="Q311" s="73">
        <v>31897</v>
      </c>
      <c r="R311" s="69">
        <v>3.1350910743957114E-5</v>
      </c>
      <c r="S311" s="73">
        <v>87686</v>
      </c>
      <c r="T311" s="73">
        <v>6</v>
      </c>
      <c r="U311" s="73">
        <v>87711</v>
      </c>
      <c r="V311" s="80">
        <v>6.8421292706290196E-5</v>
      </c>
      <c r="W311" s="81">
        <v>2.5109809148779199E-5</v>
      </c>
      <c r="X311" s="77">
        <v>1.4891835474951999E-4</v>
      </c>
      <c r="Y311" s="66" t="s">
        <v>832</v>
      </c>
      <c r="Z311" s="66" t="s">
        <v>832</v>
      </c>
      <c r="AA311" s="77" t="s">
        <v>832</v>
      </c>
      <c r="AC311" s="66" t="s">
        <v>662</v>
      </c>
    </row>
    <row r="312" spans="1:29" s="82" customFormat="1" x14ac:dyDescent="0.2">
      <c r="A312" s="83" t="s">
        <v>750</v>
      </c>
      <c r="B312" s="84" t="s">
        <v>52</v>
      </c>
      <c r="C312" s="83" t="s">
        <v>909</v>
      </c>
      <c r="D312" s="83" t="s">
        <v>890</v>
      </c>
      <c r="E312" s="83" t="s">
        <v>308</v>
      </c>
      <c r="F312" s="83" t="s">
        <v>883</v>
      </c>
      <c r="G312" s="85">
        <v>16364</v>
      </c>
      <c r="H312" s="86">
        <v>0</v>
      </c>
      <c r="I312" s="87">
        <v>16364</v>
      </c>
      <c r="J312" s="88">
        <v>0</v>
      </c>
      <c r="K312" s="89">
        <v>26982</v>
      </c>
      <c r="L312" s="86">
        <v>1</v>
      </c>
      <c r="M312" s="86">
        <v>26987</v>
      </c>
      <c r="N312" s="88">
        <v>3.7054878274724867E-5</v>
      </c>
      <c r="O312" s="89">
        <v>26983</v>
      </c>
      <c r="P312" s="86">
        <v>2</v>
      </c>
      <c r="Q312" s="86">
        <v>26990</v>
      </c>
      <c r="R312" s="90">
        <v>7.4101519081141163E-5</v>
      </c>
      <c r="S312" s="86">
        <v>70329</v>
      </c>
      <c r="T312" s="86">
        <v>3</v>
      </c>
      <c r="U312" s="86">
        <v>70341</v>
      </c>
      <c r="V312" s="94">
        <v>4.2654837058522399E-5</v>
      </c>
      <c r="W312" s="95">
        <v>8.7965392480264304E-6</v>
      </c>
      <c r="X312" s="93">
        <v>1.24650423916897E-4</v>
      </c>
      <c r="Y312" s="83" t="s">
        <v>832</v>
      </c>
      <c r="Z312" s="83" t="s">
        <v>832</v>
      </c>
      <c r="AA312" s="93" t="s">
        <v>832</v>
      </c>
      <c r="AC312" s="83" t="s">
        <v>662</v>
      </c>
    </row>
    <row r="313" spans="1:29" s="78" customFormat="1" x14ac:dyDescent="0.2">
      <c r="A313" s="66" t="s">
        <v>751</v>
      </c>
      <c r="B313" s="71" t="s">
        <v>169</v>
      </c>
      <c r="C313" s="66" t="s">
        <v>910</v>
      </c>
      <c r="D313" s="66" t="s">
        <v>28</v>
      </c>
      <c r="E313" s="66" t="s">
        <v>308</v>
      </c>
      <c r="F313" s="66" t="s">
        <v>867</v>
      </c>
      <c r="G313" s="72">
        <v>7562</v>
      </c>
      <c r="H313" s="73">
        <v>7487</v>
      </c>
      <c r="I313" s="74">
        <v>15049</v>
      </c>
      <c r="J313" s="68">
        <v>0.49750814007575256</v>
      </c>
      <c r="K313" s="75">
        <v>6777</v>
      </c>
      <c r="L313" s="73">
        <v>7058</v>
      </c>
      <c r="M313" s="73">
        <v>13837</v>
      </c>
      <c r="N313" s="68">
        <v>0.51008166510081665</v>
      </c>
      <c r="O313" s="75">
        <v>7678</v>
      </c>
      <c r="P313" s="73">
        <v>8107</v>
      </c>
      <c r="Q313" s="73">
        <v>15786</v>
      </c>
      <c r="R313" s="69">
        <v>0.51355631572279237</v>
      </c>
      <c r="S313" s="73">
        <v>22017</v>
      </c>
      <c r="T313" s="73">
        <v>22652</v>
      </c>
      <c r="U313" s="73">
        <v>44672</v>
      </c>
      <c r="V313" s="76">
        <v>0.50710783765027201</v>
      </c>
      <c r="W313" s="66">
        <v>0.50246001319199995</v>
      </c>
      <c r="X313" s="77">
        <v>0.51175473809279604</v>
      </c>
      <c r="Y313" s="66">
        <v>0.50702081598303195</v>
      </c>
      <c r="Z313" s="66">
        <v>0.50238331150667803</v>
      </c>
      <c r="AA313" s="77">
        <v>0.51165749213544698</v>
      </c>
      <c r="AC313" s="66" t="s">
        <v>28</v>
      </c>
    </row>
    <row r="314" spans="1:29" s="78" customFormat="1" x14ac:dyDescent="0.2">
      <c r="A314" s="66" t="s">
        <v>751</v>
      </c>
      <c r="B314" s="71" t="s">
        <v>169</v>
      </c>
      <c r="C314" s="66" t="s">
        <v>910</v>
      </c>
      <c r="D314" s="66" t="s">
        <v>28</v>
      </c>
      <c r="E314" s="66" t="s">
        <v>308</v>
      </c>
      <c r="F314" s="66" t="s">
        <v>868</v>
      </c>
      <c r="G314" s="72">
        <v>4709</v>
      </c>
      <c r="H314" s="73">
        <v>5591</v>
      </c>
      <c r="I314" s="74">
        <v>10302</v>
      </c>
      <c r="J314" s="68">
        <v>0.54271015336827799</v>
      </c>
      <c r="K314" s="75">
        <v>4419</v>
      </c>
      <c r="L314" s="73">
        <v>5081</v>
      </c>
      <c r="M314" s="73">
        <v>9501</v>
      </c>
      <c r="N314" s="68">
        <v>0.53478581201978737</v>
      </c>
      <c r="O314" s="75">
        <v>3755</v>
      </c>
      <c r="P314" s="73">
        <v>4366</v>
      </c>
      <c r="Q314" s="73">
        <v>8122</v>
      </c>
      <c r="R314" s="69">
        <v>0.537552327013051</v>
      </c>
      <c r="S314" s="73">
        <v>12883</v>
      </c>
      <c r="T314" s="73">
        <v>15038</v>
      </c>
      <c r="U314" s="73">
        <v>27925</v>
      </c>
      <c r="V314" s="76">
        <v>0.53859102467676701</v>
      </c>
      <c r="W314" s="66">
        <v>0.53272205774632497</v>
      </c>
      <c r="X314" s="77">
        <v>0.54445195881965303</v>
      </c>
      <c r="Y314" s="66">
        <v>0.53850955888016605</v>
      </c>
      <c r="Z314" s="66">
        <v>0.53265783884914597</v>
      </c>
      <c r="AA314" s="77">
        <v>0.544354191806245</v>
      </c>
      <c r="AC314" s="66" t="s">
        <v>28</v>
      </c>
    </row>
    <row r="315" spans="1:29" s="78" customFormat="1" x14ac:dyDescent="0.2">
      <c r="A315" s="66" t="s">
        <v>751</v>
      </c>
      <c r="B315" s="71" t="s">
        <v>169</v>
      </c>
      <c r="C315" s="66" t="s">
        <v>910</v>
      </c>
      <c r="D315" s="66" t="s">
        <v>28</v>
      </c>
      <c r="E315" s="66" t="s">
        <v>308</v>
      </c>
      <c r="F315" s="66" t="s">
        <v>869</v>
      </c>
      <c r="G315" s="72">
        <v>11340</v>
      </c>
      <c r="H315" s="73">
        <v>10768</v>
      </c>
      <c r="I315" s="74">
        <v>22111</v>
      </c>
      <c r="J315" s="68">
        <v>0.4869974220975985</v>
      </c>
      <c r="K315" s="75">
        <v>9922</v>
      </c>
      <c r="L315" s="73">
        <v>9889</v>
      </c>
      <c r="M315" s="73">
        <v>19814</v>
      </c>
      <c r="N315" s="68">
        <v>0.49909155142828304</v>
      </c>
      <c r="O315" s="75">
        <v>11879</v>
      </c>
      <c r="P315" s="73">
        <v>11953</v>
      </c>
      <c r="Q315" s="73">
        <v>23836</v>
      </c>
      <c r="R315" s="69">
        <v>0.50146836717570065</v>
      </c>
      <c r="S315" s="73">
        <v>33141</v>
      </c>
      <c r="T315" s="73">
        <v>32610</v>
      </c>
      <c r="U315" s="73">
        <v>65761</v>
      </c>
      <c r="V315" s="76">
        <v>0.49596203860017302</v>
      </c>
      <c r="W315" s="66">
        <v>0.492133016848256</v>
      </c>
      <c r="X315" s="77">
        <v>0.499791416777773</v>
      </c>
      <c r="Y315" s="66">
        <v>0.49587304487602901</v>
      </c>
      <c r="Z315" s="66">
        <v>0.492050816890443</v>
      </c>
      <c r="AA315" s="77">
        <v>0.49969558545065301</v>
      </c>
      <c r="AC315" s="66" t="s">
        <v>28</v>
      </c>
    </row>
    <row r="316" spans="1:29" s="78" customFormat="1" x14ac:dyDescent="0.2">
      <c r="A316" s="66" t="s">
        <v>751</v>
      </c>
      <c r="B316" s="71" t="s">
        <v>169</v>
      </c>
      <c r="C316" s="66" t="s">
        <v>910</v>
      </c>
      <c r="D316" s="66" t="s">
        <v>28</v>
      </c>
      <c r="E316" s="66" t="s">
        <v>308</v>
      </c>
      <c r="F316" s="66" t="s">
        <v>870</v>
      </c>
      <c r="G316" s="72">
        <v>26305</v>
      </c>
      <c r="H316" s="73">
        <v>4</v>
      </c>
      <c r="I316" s="74">
        <v>26313</v>
      </c>
      <c r="J316" s="68">
        <v>1.5201611370805305E-4</v>
      </c>
      <c r="K316" s="75">
        <v>20049</v>
      </c>
      <c r="L316" s="73">
        <v>2</v>
      </c>
      <c r="M316" s="73">
        <v>20053</v>
      </c>
      <c r="N316" s="68">
        <v>9.9735700393956014E-5</v>
      </c>
      <c r="O316" s="75">
        <v>17684</v>
      </c>
      <c r="P316" s="73">
        <v>0</v>
      </c>
      <c r="Q316" s="73">
        <v>17686</v>
      </c>
      <c r="R316" s="69">
        <v>0</v>
      </c>
      <c r="S316" s="73">
        <v>64038</v>
      </c>
      <c r="T316" s="73">
        <v>6</v>
      </c>
      <c r="U316" s="73">
        <v>64052</v>
      </c>
      <c r="V316" s="80">
        <v>9.3685591156080205E-5</v>
      </c>
      <c r="W316" s="81">
        <v>3.4381711887701398E-5</v>
      </c>
      <c r="X316" s="77">
        <v>2.0390285226696699E-4</v>
      </c>
      <c r="Y316" s="81">
        <v>1.1149411320925001E-16</v>
      </c>
      <c r="Z316" s="66">
        <v>0</v>
      </c>
      <c r="AA316" s="79">
        <v>6.2476037162176998E-5</v>
      </c>
      <c r="AC316" s="66" t="s">
        <v>28</v>
      </c>
    </row>
    <row r="317" spans="1:29" s="78" customFormat="1" x14ac:dyDescent="0.2">
      <c r="A317" s="66" t="s">
        <v>751</v>
      </c>
      <c r="B317" s="71" t="s">
        <v>169</v>
      </c>
      <c r="C317" s="66" t="s">
        <v>910</v>
      </c>
      <c r="D317" s="66" t="s">
        <v>28</v>
      </c>
      <c r="E317" s="66" t="s">
        <v>308</v>
      </c>
      <c r="F317" s="66" t="s">
        <v>871</v>
      </c>
      <c r="G317" s="72">
        <v>13834</v>
      </c>
      <c r="H317" s="73">
        <v>0</v>
      </c>
      <c r="I317" s="74">
        <v>13835</v>
      </c>
      <c r="J317" s="68">
        <v>0</v>
      </c>
      <c r="K317" s="75">
        <v>17100</v>
      </c>
      <c r="L317" s="73">
        <v>3</v>
      </c>
      <c r="M317" s="73">
        <v>17104</v>
      </c>
      <c r="N317" s="68">
        <v>1.7539756782039288E-4</v>
      </c>
      <c r="O317" s="75">
        <v>16506</v>
      </c>
      <c r="P317" s="73">
        <v>3</v>
      </c>
      <c r="Q317" s="73">
        <v>16509</v>
      </c>
      <c r="R317" s="69">
        <v>1.8171906232963838E-4</v>
      </c>
      <c r="S317" s="73">
        <v>47440</v>
      </c>
      <c r="T317" s="73">
        <v>6</v>
      </c>
      <c r="U317" s="73">
        <v>47448</v>
      </c>
      <c r="V317" s="76">
        <v>1.2645955401930601E-4</v>
      </c>
      <c r="W317" s="81">
        <v>4.6409796078267301E-5</v>
      </c>
      <c r="X317" s="77">
        <v>2.7522873341407901E-4</v>
      </c>
      <c r="Y317" s="81">
        <v>8.0744213776868097E-17</v>
      </c>
      <c r="Z317" s="66">
        <v>0</v>
      </c>
      <c r="AA317" s="77">
        <v>1.03958571971266E-4</v>
      </c>
      <c r="AC317" s="66" t="s">
        <v>28</v>
      </c>
    </row>
    <row r="318" spans="1:29" s="78" customFormat="1" x14ac:dyDescent="0.2">
      <c r="A318" s="66" t="s">
        <v>751</v>
      </c>
      <c r="B318" s="71" t="s">
        <v>169</v>
      </c>
      <c r="C318" s="66" t="s">
        <v>910</v>
      </c>
      <c r="D318" s="66" t="s">
        <v>28</v>
      </c>
      <c r="E318" s="66" t="s">
        <v>308</v>
      </c>
      <c r="F318" s="66" t="s">
        <v>872</v>
      </c>
      <c r="G318" s="72">
        <v>18330</v>
      </c>
      <c r="H318" s="73">
        <v>1</v>
      </c>
      <c r="I318" s="74">
        <v>18333</v>
      </c>
      <c r="J318" s="68">
        <v>5.4546446299023619E-5</v>
      </c>
      <c r="K318" s="75">
        <v>21296</v>
      </c>
      <c r="L318" s="73">
        <v>2</v>
      </c>
      <c r="M318" s="73">
        <v>21299</v>
      </c>
      <c r="N318" s="68">
        <v>9.3901122118409319E-5</v>
      </c>
      <c r="O318" s="75">
        <v>19672</v>
      </c>
      <c r="P318" s="73">
        <v>6</v>
      </c>
      <c r="Q318" s="73">
        <v>19678</v>
      </c>
      <c r="R318" s="69">
        <v>3.0490903547108447E-4</v>
      </c>
      <c r="S318" s="73">
        <v>59298</v>
      </c>
      <c r="T318" s="73">
        <v>9</v>
      </c>
      <c r="U318" s="73">
        <v>59310</v>
      </c>
      <c r="V318" s="76">
        <v>1.51752744195458E-4</v>
      </c>
      <c r="W318" s="81">
        <v>6.9393290585500206E-5</v>
      </c>
      <c r="X318" s="77">
        <v>2.8805434355217498E-4</v>
      </c>
      <c r="Y318" s="81">
        <v>1.1169759586827E-16</v>
      </c>
      <c r="Z318" s="66">
        <v>0</v>
      </c>
      <c r="AA318" s="77">
        <v>1.13160476832757E-4</v>
      </c>
      <c r="AC318" s="66" t="s">
        <v>28</v>
      </c>
    </row>
    <row r="319" spans="1:29" s="78" customFormat="1" x14ac:dyDescent="0.2">
      <c r="A319" s="66" t="s">
        <v>751</v>
      </c>
      <c r="B319" s="71" t="s">
        <v>169</v>
      </c>
      <c r="C319" s="66" t="s">
        <v>910</v>
      </c>
      <c r="D319" s="66" t="s">
        <v>28</v>
      </c>
      <c r="E319" s="66" t="s">
        <v>308</v>
      </c>
      <c r="F319" s="66" t="s">
        <v>873</v>
      </c>
      <c r="G319" s="72">
        <v>17188</v>
      </c>
      <c r="H319" s="73">
        <v>17</v>
      </c>
      <c r="I319" s="74">
        <v>17207</v>
      </c>
      <c r="J319" s="68">
        <v>9.8797001220433554E-4</v>
      </c>
      <c r="K319" s="75">
        <v>25642</v>
      </c>
      <c r="L319" s="73">
        <v>25</v>
      </c>
      <c r="M319" s="73">
        <v>25670</v>
      </c>
      <c r="N319" s="68">
        <v>9.7389949357226332E-4</v>
      </c>
      <c r="O319" s="75">
        <v>24658</v>
      </c>
      <c r="P319" s="73">
        <v>25</v>
      </c>
      <c r="Q319" s="73">
        <v>24686</v>
      </c>
      <c r="R319" s="69">
        <v>1.0127197601879608E-3</v>
      </c>
      <c r="S319" s="73">
        <v>67488</v>
      </c>
      <c r="T319" s="73">
        <v>67</v>
      </c>
      <c r="U319" s="73">
        <v>67563</v>
      </c>
      <c r="V319" s="76">
        <v>9.9178447191177604E-4</v>
      </c>
      <c r="W319" s="66">
        <v>7.6869944486610703E-4</v>
      </c>
      <c r="X319" s="77">
        <v>1.25936257797151E-3</v>
      </c>
      <c r="Y319" s="66">
        <v>8.1644880429105704E-4</v>
      </c>
      <c r="Z319" s="66">
        <v>5.8951980594427599E-4</v>
      </c>
      <c r="AA319" s="77">
        <v>1.0785117317376599E-3</v>
      </c>
      <c r="AC319" s="66" t="s">
        <v>28</v>
      </c>
    </row>
    <row r="320" spans="1:29" s="78" customFormat="1" x14ac:dyDescent="0.2">
      <c r="A320" s="66" t="s">
        <v>751</v>
      </c>
      <c r="B320" s="71" t="s">
        <v>169</v>
      </c>
      <c r="C320" s="66" t="s">
        <v>910</v>
      </c>
      <c r="D320" s="66" t="s">
        <v>28</v>
      </c>
      <c r="E320" s="66" t="s">
        <v>308</v>
      </c>
      <c r="F320" s="66" t="s">
        <v>874</v>
      </c>
      <c r="G320" s="72" t="s">
        <v>832</v>
      </c>
      <c r="H320" s="73" t="s">
        <v>832</v>
      </c>
      <c r="I320" s="74" t="s">
        <v>832</v>
      </c>
      <c r="J320" s="68" t="s">
        <v>832</v>
      </c>
      <c r="K320" s="75" t="s">
        <v>832</v>
      </c>
      <c r="L320" s="73" t="s">
        <v>832</v>
      </c>
      <c r="M320" s="73" t="s">
        <v>832</v>
      </c>
      <c r="N320" s="68" t="s">
        <v>832</v>
      </c>
      <c r="O320" s="75" t="s">
        <v>832</v>
      </c>
      <c r="P320" s="73" t="s">
        <v>832</v>
      </c>
      <c r="Q320" s="73" t="s">
        <v>832</v>
      </c>
      <c r="R320" s="69" t="s">
        <v>832</v>
      </c>
      <c r="S320" s="73" t="s">
        <v>832</v>
      </c>
      <c r="T320" s="73" t="s">
        <v>832</v>
      </c>
      <c r="U320" s="73" t="s">
        <v>832</v>
      </c>
      <c r="V320" s="76" t="s">
        <v>832</v>
      </c>
      <c r="W320" s="66" t="s">
        <v>832</v>
      </c>
      <c r="X320" s="77" t="s">
        <v>832</v>
      </c>
      <c r="Y320" s="66" t="s">
        <v>832</v>
      </c>
      <c r="Z320" s="66" t="s">
        <v>832</v>
      </c>
      <c r="AA320" s="77" t="s">
        <v>832</v>
      </c>
      <c r="AC320" s="66" t="s">
        <v>28</v>
      </c>
    </row>
    <row r="321" spans="1:29" s="78" customFormat="1" x14ac:dyDescent="0.2">
      <c r="A321" s="66" t="s">
        <v>751</v>
      </c>
      <c r="B321" s="71" t="s">
        <v>169</v>
      </c>
      <c r="C321" s="66" t="s">
        <v>910</v>
      </c>
      <c r="D321" s="66" t="s">
        <v>28</v>
      </c>
      <c r="E321" s="66" t="s">
        <v>308</v>
      </c>
      <c r="F321" s="66" t="s">
        <v>875</v>
      </c>
      <c r="G321" s="72">
        <v>24670</v>
      </c>
      <c r="H321" s="73">
        <v>2</v>
      </c>
      <c r="I321" s="74">
        <v>24677</v>
      </c>
      <c r="J321" s="68">
        <v>8.1047128905458531E-5</v>
      </c>
      <c r="K321" s="75">
        <v>27803</v>
      </c>
      <c r="L321" s="73">
        <v>1</v>
      </c>
      <c r="M321" s="73">
        <v>27806</v>
      </c>
      <c r="N321" s="68">
        <v>3.5963461123498524E-5</v>
      </c>
      <c r="O321" s="75">
        <v>31695</v>
      </c>
      <c r="P321" s="73">
        <v>9</v>
      </c>
      <c r="Q321" s="73">
        <v>31705</v>
      </c>
      <c r="R321" s="69">
        <v>2.8386689796562056E-4</v>
      </c>
      <c r="S321" s="73">
        <v>84168</v>
      </c>
      <c r="T321" s="73">
        <v>12</v>
      </c>
      <c r="U321" s="73">
        <v>84188</v>
      </c>
      <c r="V321" s="76">
        <v>1.42551674982181E-4</v>
      </c>
      <c r="W321" s="81">
        <v>7.3660630529239399E-5</v>
      </c>
      <c r="X321" s="77">
        <v>2.4899583384299201E-4</v>
      </c>
      <c r="Y321" s="81">
        <v>1.00437481623112E-16</v>
      </c>
      <c r="Z321" s="66">
        <v>0</v>
      </c>
      <c r="AA321" s="79">
        <v>8.40714785552433E-5</v>
      </c>
      <c r="AC321" s="66" t="s">
        <v>28</v>
      </c>
    </row>
    <row r="322" spans="1:29" s="78" customFormat="1" x14ac:dyDescent="0.2">
      <c r="A322" s="66" t="s">
        <v>751</v>
      </c>
      <c r="B322" s="71" t="s">
        <v>169</v>
      </c>
      <c r="C322" s="66" t="s">
        <v>910</v>
      </c>
      <c r="D322" s="66" t="s">
        <v>28</v>
      </c>
      <c r="E322" s="66" t="s">
        <v>308</v>
      </c>
      <c r="F322" s="66" t="s">
        <v>876</v>
      </c>
      <c r="G322" s="72">
        <v>16216</v>
      </c>
      <c r="H322" s="73">
        <v>1</v>
      </c>
      <c r="I322" s="74">
        <v>16220</v>
      </c>
      <c r="J322" s="68">
        <v>6.1652281134401971E-5</v>
      </c>
      <c r="K322" s="75">
        <v>14936</v>
      </c>
      <c r="L322" s="73">
        <v>1</v>
      </c>
      <c r="M322" s="73">
        <v>14937</v>
      </c>
      <c r="N322" s="68">
        <v>6.6947847626698805E-5</v>
      </c>
      <c r="O322" s="75">
        <v>14918</v>
      </c>
      <c r="P322" s="73">
        <v>3</v>
      </c>
      <c r="Q322" s="73">
        <v>14922</v>
      </c>
      <c r="R322" s="69">
        <v>2.010454362685967E-4</v>
      </c>
      <c r="S322" s="73">
        <v>46070</v>
      </c>
      <c r="T322" s="73">
        <v>5</v>
      </c>
      <c r="U322" s="73">
        <v>46079</v>
      </c>
      <c r="V322" s="76">
        <v>1.0851871947911E-4</v>
      </c>
      <c r="W322" s="81">
        <v>3.5236641586572497E-5</v>
      </c>
      <c r="X322" s="77">
        <v>2.5322816567745503E-4</v>
      </c>
      <c r="Y322" s="81">
        <v>1.3280339153607699E-16</v>
      </c>
      <c r="Z322" s="66">
        <v>0</v>
      </c>
      <c r="AA322" s="79">
        <v>9.1342190743037597E-5</v>
      </c>
      <c r="AC322" s="66" t="s">
        <v>28</v>
      </c>
    </row>
    <row r="323" spans="1:29" s="78" customFormat="1" x14ac:dyDescent="0.2">
      <c r="A323" s="66" t="s">
        <v>751</v>
      </c>
      <c r="B323" s="71" t="s">
        <v>169</v>
      </c>
      <c r="C323" s="66" t="s">
        <v>910</v>
      </c>
      <c r="D323" s="66" t="s">
        <v>28</v>
      </c>
      <c r="E323" s="66" t="s">
        <v>308</v>
      </c>
      <c r="F323" s="66" t="s">
        <v>877</v>
      </c>
      <c r="G323" s="72">
        <v>19707</v>
      </c>
      <c r="H323" s="73">
        <v>4</v>
      </c>
      <c r="I323" s="74">
        <v>19712</v>
      </c>
      <c r="J323" s="68">
        <v>2.0292207792207794E-4</v>
      </c>
      <c r="K323" s="75">
        <v>19692</v>
      </c>
      <c r="L323" s="73">
        <v>2</v>
      </c>
      <c r="M323" s="73">
        <v>19694</v>
      </c>
      <c r="N323" s="68">
        <v>1.0155377272265665E-4</v>
      </c>
      <c r="O323" s="75">
        <v>23341</v>
      </c>
      <c r="P323" s="73">
        <v>5</v>
      </c>
      <c r="Q323" s="73">
        <v>23348</v>
      </c>
      <c r="R323" s="69">
        <v>2.1415110501970191E-4</v>
      </c>
      <c r="S323" s="73">
        <v>62740</v>
      </c>
      <c r="T323" s="73">
        <v>11</v>
      </c>
      <c r="U323" s="73">
        <v>62754</v>
      </c>
      <c r="V323" s="76">
        <v>1.7529601121894501E-4</v>
      </c>
      <c r="W323" s="81">
        <v>8.7510281251437403E-5</v>
      </c>
      <c r="X323" s="77">
        <v>3.1363128790545298E-4</v>
      </c>
      <c r="Y323" s="81">
        <v>3.4639909792488699E-6</v>
      </c>
      <c r="Z323" s="66">
        <v>0</v>
      </c>
      <c r="AA323" s="77">
        <v>1.3717251856591099E-4</v>
      </c>
      <c r="AC323" s="66" t="s">
        <v>28</v>
      </c>
    </row>
    <row r="324" spans="1:29" s="78" customFormat="1" x14ac:dyDescent="0.2">
      <c r="A324" s="66" t="s">
        <v>751</v>
      </c>
      <c r="B324" s="71" t="s">
        <v>169</v>
      </c>
      <c r="C324" s="66" t="s">
        <v>910</v>
      </c>
      <c r="D324" s="66" t="s">
        <v>28</v>
      </c>
      <c r="E324" s="66" t="s">
        <v>308</v>
      </c>
      <c r="F324" s="66" t="s">
        <v>878</v>
      </c>
      <c r="G324" s="72">
        <v>18860</v>
      </c>
      <c r="H324" s="73">
        <v>1</v>
      </c>
      <c r="I324" s="74">
        <v>18863</v>
      </c>
      <c r="J324" s="68">
        <v>5.3013836611355566E-5</v>
      </c>
      <c r="K324" s="75">
        <v>25341</v>
      </c>
      <c r="L324" s="73">
        <v>6</v>
      </c>
      <c r="M324" s="73">
        <v>25347</v>
      </c>
      <c r="N324" s="68">
        <v>2.3671440407148776E-4</v>
      </c>
      <c r="O324" s="75">
        <v>24316</v>
      </c>
      <c r="P324" s="73">
        <v>0</v>
      </c>
      <c r="Q324" s="73">
        <v>24318</v>
      </c>
      <c r="R324" s="69">
        <v>0</v>
      </c>
      <c r="S324" s="73">
        <v>68517</v>
      </c>
      <c r="T324" s="73">
        <v>7</v>
      </c>
      <c r="U324" s="73">
        <v>68528</v>
      </c>
      <c r="V324" s="76">
        <v>1.02153989842975E-4</v>
      </c>
      <c r="W324" s="81">
        <v>4.1072156809802802E-5</v>
      </c>
      <c r="X324" s="77">
        <v>2.10464862285744E-4</v>
      </c>
      <c r="Y324" s="81">
        <v>1.2501434199747001E-16</v>
      </c>
      <c r="Z324" s="66">
        <v>0</v>
      </c>
      <c r="AA324" s="79">
        <v>6.4122515776045903E-5</v>
      </c>
      <c r="AC324" s="66" t="s">
        <v>28</v>
      </c>
    </row>
    <row r="325" spans="1:29" s="78" customFormat="1" x14ac:dyDescent="0.2">
      <c r="A325" s="66" t="s">
        <v>751</v>
      </c>
      <c r="B325" s="71" t="s">
        <v>169</v>
      </c>
      <c r="C325" s="66" t="s">
        <v>910</v>
      </c>
      <c r="D325" s="66" t="s">
        <v>28</v>
      </c>
      <c r="E325" s="66" t="s">
        <v>308</v>
      </c>
      <c r="F325" s="66" t="s">
        <v>879</v>
      </c>
      <c r="G325" s="72">
        <v>19318</v>
      </c>
      <c r="H325" s="73">
        <v>2</v>
      </c>
      <c r="I325" s="74">
        <v>19321</v>
      </c>
      <c r="J325" s="68">
        <v>1.0351431085347549E-4</v>
      </c>
      <c r="K325" s="75">
        <v>16859</v>
      </c>
      <c r="L325" s="73">
        <v>0</v>
      </c>
      <c r="M325" s="73">
        <v>16862</v>
      </c>
      <c r="N325" s="68">
        <v>0</v>
      </c>
      <c r="O325" s="75">
        <v>21044</v>
      </c>
      <c r="P325" s="73">
        <v>2</v>
      </c>
      <c r="Q325" s="73">
        <v>21046</v>
      </c>
      <c r="R325" s="69">
        <v>9.5029934429345249E-5</v>
      </c>
      <c r="S325" s="73">
        <v>57221</v>
      </c>
      <c r="T325" s="73">
        <v>4</v>
      </c>
      <c r="U325" s="73">
        <v>57229</v>
      </c>
      <c r="V325" s="80">
        <v>6.9899519440803795E-5</v>
      </c>
      <c r="W325" s="81">
        <v>1.9045584336597699E-5</v>
      </c>
      <c r="X325" s="77">
        <v>1.7896077163425601E-4</v>
      </c>
      <c r="Y325" s="81">
        <v>1.3840963901965401E-16</v>
      </c>
      <c r="Z325" s="66">
        <v>0</v>
      </c>
      <c r="AA325" s="79">
        <v>5.5926378398088599E-5</v>
      </c>
      <c r="AC325" s="66" t="s">
        <v>28</v>
      </c>
    </row>
    <row r="326" spans="1:29" s="78" customFormat="1" x14ac:dyDescent="0.2">
      <c r="A326" s="66" t="s">
        <v>751</v>
      </c>
      <c r="B326" s="71" t="s">
        <v>169</v>
      </c>
      <c r="C326" s="66" t="s">
        <v>910</v>
      </c>
      <c r="D326" s="66" t="s">
        <v>28</v>
      </c>
      <c r="E326" s="66" t="s">
        <v>308</v>
      </c>
      <c r="F326" s="66" t="s">
        <v>880</v>
      </c>
      <c r="G326" s="72">
        <v>153</v>
      </c>
      <c r="H326" s="73">
        <v>0</v>
      </c>
      <c r="I326" s="74">
        <v>153</v>
      </c>
      <c r="J326" s="68">
        <v>0</v>
      </c>
      <c r="K326" s="75" t="s">
        <v>832</v>
      </c>
      <c r="L326" s="73" t="s">
        <v>832</v>
      </c>
      <c r="M326" s="73" t="s">
        <v>832</v>
      </c>
      <c r="N326" s="68" t="s">
        <v>832</v>
      </c>
      <c r="O326" s="75" t="s">
        <v>832</v>
      </c>
      <c r="P326" s="73" t="s">
        <v>832</v>
      </c>
      <c r="Q326" s="73" t="s">
        <v>832</v>
      </c>
      <c r="R326" s="69" t="s">
        <v>832</v>
      </c>
      <c r="S326" s="73" t="s">
        <v>832</v>
      </c>
      <c r="T326" s="73" t="s">
        <v>832</v>
      </c>
      <c r="U326" s="197" t="s">
        <v>832</v>
      </c>
      <c r="V326" s="73" t="s">
        <v>832</v>
      </c>
      <c r="W326" s="73" t="s">
        <v>832</v>
      </c>
      <c r="X326" s="197" t="s">
        <v>832</v>
      </c>
      <c r="Y326" s="73" t="s">
        <v>832</v>
      </c>
      <c r="Z326" s="73" t="s">
        <v>832</v>
      </c>
      <c r="AA326" s="197" t="s">
        <v>832</v>
      </c>
      <c r="AC326" s="66" t="s">
        <v>28</v>
      </c>
    </row>
    <row r="327" spans="1:29" s="82" customFormat="1" x14ac:dyDescent="0.2">
      <c r="A327" s="66" t="s">
        <v>751</v>
      </c>
      <c r="B327" s="71" t="s">
        <v>169</v>
      </c>
      <c r="C327" s="66" t="s">
        <v>910</v>
      </c>
      <c r="D327" s="66" t="s">
        <v>28</v>
      </c>
      <c r="E327" s="66" t="s">
        <v>308</v>
      </c>
      <c r="F327" s="66" t="s">
        <v>881</v>
      </c>
      <c r="G327" s="72">
        <v>18780</v>
      </c>
      <c r="H327" s="73">
        <v>1</v>
      </c>
      <c r="I327" s="74">
        <v>18784</v>
      </c>
      <c r="J327" s="68">
        <v>5.323679727427598E-5</v>
      </c>
      <c r="K327" s="75">
        <v>21586</v>
      </c>
      <c r="L327" s="73">
        <v>3</v>
      </c>
      <c r="M327" s="73">
        <v>21589</v>
      </c>
      <c r="N327" s="68">
        <v>1.3895965538005466E-4</v>
      </c>
      <c r="O327" s="75">
        <v>21384</v>
      </c>
      <c r="P327" s="73">
        <v>8</v>
      </c>
      <c r="Q327" s="73">
        <v>21395</v>
      </c>
      <c r="R327" s="69">
        <v>3.7391913998597801E-4</v>
      </c>
      <c r="S327" s="73">
        <v>61750</v>
      </c>
      <c r="T327" s="73">
        <v>12</v>
      </c>
      <c r="U327" s="73">
        <v>61768</v>
      </c>
      <c r="V327" s="76">
        <v>1.9429422622324399E-4</v>
      </c>
      <c r="W327" s="66">
        <v>1.00398562959446E-4</v>
      </c>
      <c r="X327" s="77">
        <v>3.3936828963002802E-4</v>
      </c>
      <c r="Y327" s="66" t="s">
        <v>832</v>
      </c>
      <c r="Z327" s="66" t="s">
        <v>832</v>
      </c>
      <c r="AA327" s="77" t="s">
        <v>832</v>
      </c>
      <c r="AC327" s="66" t="s">
        <v>28</v>
      </c>
    </row>
    <row r="328" spans="1:29" s="82" customFormat="1" x14ac:dyDescent="0.2">
      <c r="A328" s="66" t="s">
        <v>751</v>
      </c>
      <c r="B328" s="71" t="s">
        <v>169</v>
      </c>
      <c r="C328" s="66" t="s">
        <v>910</v>
      </c>
      <c r="D328" s="66" t="s">
        <v>28</v>
      </c>
      <c r="E328" s="66" t="s">
        <v>308</v>
      </c>
      <c r="F328" s="66" t="s">
        <v>882</v>
      </c>
      <c r="G328" s="72">
        <v>26298</v>
      </c>
      <c r="H328" s="73">
        <v>3</v>
      </c>
      <c r="I328" s="74">
        <v>26303</v>
      </c>
      <c r="J328" s="68">
        <v>1.1405543093943657E-4</v>
      </c>
      <c r="K328" s="75">
        <v>28199</v>
      </c>
      <c r="L328" s="73">
        <v>7</v>
      </c>
      <c r="M328" s="73">
        <v>28207</v>
      </c>
      <c r="N328" s="68">
        <v>2.4816534902683733E-4</v>
      </c>
      <c r="O328" s="75">
        <v>29292</v>
      </c>
      <c r="P328" s="73">
        <v>3</v>
      </c>
      <c r="Q328" s="73">
        <v>29297</v>
      </c>
      <c r="R328" s="69">
        <v>1.0239956309519746E-4</v>
      </c>
      <c r="S328" s="73">
        <v>83789</v>
      </c>
      <c r="T328" s="73">
        <v>13</v>
      </c>
      <c r="U328" s="73">
        <v>83807</v>
      </c>
      <c r="V328" s="76">
        <v>1.5512756258800501E-4</v>
      </c>
      <c r="W328" s="81">
        <v>8.2601396437883298E-5</v>
      </c>
      <c r="X328" s="77">
        <v>2.6525824720544198E-4</v>
      </c>
      <c r="Y328" s="66" t="s">
        <v>832</v>
      </c>
      <c r="Z328" s="66" t="s">
        <v>832</v>
      </c>
      <c r="AA328" s="77" t="s">
        <v>832</v>
      </c>
      <c r="AC328" s="66" t="s">
        <v>28</v>
      </c>
    </row>
    <row r="329" spans="1:29" s="82" customFormat="1" x14ac:dyDescent="0.2">
      <c r="A329" s="83" t="s">
        <v>751</v>
      </c>
      <c r="B329" s="84" t="s">
        <v>169</v>
      </c>
      <c r="C329" s="83" t="s">
        <v>910</v>
      </c>
      <c r="D329" s="83" t="s">
        <v>28</v>
      </c>
      <c r="E329" s="83" t="s">
        <v>308</v>
      </c>
      <c r="F329" s="83" t="s">
        <v>883</v>
      </c>
      <c r="G329" s="85">
        <v>24070</v>
      </c>
      <c r="H329" s="86">
        <v>3</v>
      </c>
      <c r="I329" s="87">
        <v>24073</v>
      </c>
      <c r="J329" s="88">
        <v>1.2462094462676026E-4</v>
      </c>
      <c r="K329" s="89">
        <v>19559</v>
      </c>
      <c r="L329" s="86">
        <v>0</v>
      </c>
      <c r="M329" s="86">
        <v>19561</v>
      </c>
      <c r="N329" s="88">
        <v>0</v>
      </c>
      <c r="O329" s="89">
        <v>20392</v>
      </c>
      <c r="P329" s="86">
        <v>8</v>
      </c>
      <c r="Q329" s="86">
        <v>20402</v>
      </c>
      <c r="R329" s="90">
        <v>3.9211841976276833E-4</v>
      </c>
      <c r="S329" s="86">
        <v>64021</v>
      </c>
      <c r="T329" s="86">
        <v>11</v>
      </c>
      <c r="U329" s="86">
        <v>64036</v>
      </c>
      <c r="V329" s="91">
        <v>1.7178910544727601E-4</v>
      </c>
      <c r="W329" s="95">
        <v>8.5759521982738896E-5</v>
      </c>
      <c r="X329" s="93">
        <v>3.0735732424690799E-4</v>
      </c>
      <c r="Y329" s="83" t="s">
        <v>832</v>
      </c>
      <c r="Z329" s="83" t="s">
        <v>832</v>
      </c>
      <c r="AA329" s="93" t="s">
        <v>832</v>
      </c>
      <c r="AC329" s="83" t="s">
        <v>28</v>
      </c>
    </row>
    <row r="330" spans="1:29" s="78" customFormat="1" x14ac:dyDescent="0.2">
      <c r="A330" s="66" t="s">
        <v>752</v>
      </c>
      <c r="B330" s="71" t="s">
        <v>183</v>
      </c>
      <c r="C330" s="66" t="s">
        <v>911</v>
      </c>
      <c r="D330" s="66" t="s">
        <v>890</v>
      </c>
      <c r="E330" s="66" t="s">
        <v>320</v>
      </c>
      <c r="F330" s="66" t="s">
        <v>867</v>
      </c>
      <c r="G330" s="72">
        <v>13476</v>
      </c>
      <c r="H330" s="73">
        <v>13224</v>
      </c>
      <c r="I330" s="74">
        <v>26700</v>
      </c>
      <c r="J330" s="68">
        <v>0.49528089887640447</v>
      </c>
      <c r="K330" s="75">
        <v>2937</v>
      </c>
      <c r="L330" s="73">
        <v>2867</v>
      </c>
      <c r="M330" s="73">
        <v>5806</v>
      </c>
      <c r="N330" s="68">
        <v>0.4937995177402687</v>
      </c>
      <c r="O330" s="75">
        <v>3513</v>
      </c>
      <c r="P330" s="73">
        <v>3379</v>
      </c>
      <c r="Q330" s="73">
        <v>6892</v>
      </c>
      <c r="R330" s="69">
        <v>0.49027858386535111</v>
      </c>
      <c r="S330" s="73">
        <v>19926</v>
      </c>
      <c r="T330" s="73">
        <v>19470</v>
      </c>
      <c r="U330" s="73">
        <v>39398</v>
      </c>
      <c r="V330" s="76">
        <v>0.49421261041730102</v>
      </c>
      <c r="W330" s="66">
        <v>0.489263500153724</v>
      </c>
      <c r="X330" s="77">
        <v>0.49916257391152502</v>
      </c>
      <c r="Y330" s="66">
        <v>0.49414336195480002</v>
      </c>
      <c r="Z330" s="66">
        <v>0.48920612213624098</v>
      </c>
      <c r="AA330" s="77">
        <v>0.49908135547770399</v>
      </c>
      <c r="AC330" s="66" t="s">
        <v>28</v>
      </c>
    </row>
    <row r="331" spans="1:29" s="78" customFormat="1" x14ac:dyDescent="0.2">
      <c r="A331" s="66" t="s">
        <v>752</v>
      </c>
      <c r="B331" s="71" t="s">
        <v>183</v>
      </c>
      <c r="C331" s="66" t="s">
        <v>911</v>
      </c>
      <c r="D331" s="66" t="s">
        <v>890</v>
      </c>
      <c r="E331" s="66" t="s">
        <v>320</v>
      </c>
      <c r="F331" s="66" t="s">
        <v>868</v>
      </c>
      <c r="G331" s="72">
        <v>3734</v>
      </c>
      <c r="H331" s="73">
        <v>3681</v>
      </c>
      <c r="I331" s="74">
        <v>7416</v>
      </c>
      <c r="J331" s="68">
        <v>0.49635922330097088</v>
      </c>
      <c r="K331" s="75">
        <v>2120</v>
      </c>
      <c r="L331" s="73">
        <v>1916</v>
      </c>
      <c r="M331" s="73">
        <v>4036</v>
      </c>
      <c r="N331" s="68">
        <v>0.47472745292368684</v>
      </c>
      <c r="O331" s="75">
        <v>2906</v>
      </c>
      <c r="P331" s="73">
        <v>3404</v>
      </c>
      <c r="Q331" s="73">
        <v>6310</v>
      </c>
      <c r="R331" s="69">
        <v>0.53946117274167993</v>
      </c>
      <c r="S331" s="73">
        <v>8760</v>
      </c>
      <c r="T331" s="73">
        <v>9001</v>
      </c>
      <c r="U331" s="73">
        <v>17762</v>
      </c>
      <c r="V331" s="76">
        <v>0.50678452789820405</v>
      </c>
      <c r="W331" s="66">
        <v>0.49940311215678201</v>
      </c>
      <c r="X331" s="77">
        <v>0.51416372141280697</v>
      </c>
      <c r="Y331" s="66">
        <v>0.50671700058770497</v>
      </c>
      <c r="Z331" s="66">
        <v>0.499362724562882</v>
      </c>
      <c r="AA331" s="77">
        <v>0.51406932138037698</v>
      </c>
      <c r="AC331" s="66" t="s">
        <v>28</v>
      </c>
    </row>
    <row r="332" spans="1:29" s="78" customFormat="1" x14ac:dyDescent="0.2">
      <c r="A332" s="66" t="s">
        <v>752</v>
      </c>
      <c r="B332" s="71" t="s">
        <v>183</v>
      </c>
      <c r="C332" s="66" t="s">
        <v>911</v>
      </c>
      <c r="D332" s="66" t="s">
        <v>890</v>
      </c>
      <c r="E332" s="66" t="s">
        <v>320</v>
      </c>
      <c r="F332" s="66" t="s">
        <v>869</v>
      </c>
      <c r="G332" s="72">
        <v>12681</v>
      </c>
      <c r="H332" s="73">
        <v>12171</v>
      </c>
      <c r="I332" s="74">
        <v>24857</v>
      </c>
      <c r="J332" s="68">
        <v>0.4896407450617532</v>
      </c>
      <c r="K332" s="75">
        <v>713</v>
      </c>
      <c r="L332" s="73">
        <v>671</v>
      </c>
      <c r="M332" s="73">
        <v>1385</v>
      </c>
      <c r="N332" s="68">
        <v>0.48447653429602888</v>
      </c>
      <c r="O332" s="75">
        <v>23661</v>
      </c>
      <c r="P332" s="73">
        <v>22378</v>
      </c>
      <c r="Q332" s="73">
        <v>46041</v>
      </c>
      <c r="R332" s="69">
        <v>0.48604504680610761</v>
      </c>
      <c r="S332" s="73">
        <v>37055</v>
      </c>
      <c r="T332" s="73">
        <v>35220</v>
      </c>
      <c r="U332" s="73">
        <v>72283</v>
      </c>
      <c r="V332" s="76">
        <v>0.48730543064683501</v>
      </c>
      <c r="W332" s="66">
        <v>0.48365503607465998</v>
      </c>
      <c r="X332" s="77">
        <v>0.49095684448489202</v>
      </c>
      <c r="Y332" s="66">
        <v>0.487235241303065</v>
      </c>
      <c r="Z332" s="66">
        <v>0.48359109348839702</v>
      </c>
      <c r="AA332" s="77">
        <v>0.49088028043443199</v>
      </c>
      <c r="AC332" s="66" t="s">
        <v>28</v>
      </c>
    </row>
    <row r="333" spans="1:29" s="78" customFormat="1" x14ac:dyDescent="0.2">
      <c r="A333" s="66" t="s">
        <v>752</v>
      </c>
      <c r="B333" s="71" t="s">
        <v>183</v>
      </c>
      <c r="C333" s="66" t="s">
        <v>911</v>
      </c>
      <c r="D333" s="66" t="s">
        <v>890</v>
      </c>
      <c r="E333" s="66" t="s">
        <v>320</v>
      </c>
      <c r="F333" s="66" t="s">
        <v>870</v>
      </c>
      <c r="G333" s="72">
        <v>21650</v>
      </c>
      <c r="H333" s="73">
        <v>2</v>
      </c>
      <c r="I333" s="74">
        <v>21653</v>
      </c>
      <c r="J333" s="68">
        <v>9.2365953909388993E-5</v>
      </c>
      <c r="K333" s="75">
        <v>11129</v>
      </c>
      <c r="L333" s="73">
        <v>0</v>
      </c>
      <c r="M333" s="73">
        <v>11130</v>
      </c>
      <c r="N333" s="68">
        <v>0</v>
      </c>
      <c r="O333" s="75">
        <v>22149</v>
      </c>
      <c r="P333" s="73">
        <v>1</v>
      </c>
      <c r="Q333" s="73">
        <v>22151</v>
      </c>
      <c r="R333" s="69">
        <v>4.5144688727371223E-5</v>
      </c>
      <c r="S333" s="73">
        <v>54928</v>
      </c>
      <c r="T333" s="73">
        <v>3</v>
      </c>
      <c r="U333" s="73">
        <v>54934</v>
      </c>
      <c r="V333" s="80">
        <v>5.4613970253590897E-5</v>
      </c>
      <c r="W333" s="81">
        <v>1.1262855251423499E-5</v>
      </c>
      <c r="X333" s="77">
        <v>1.5959681849802201E-4</v>
      </c>
      <c r="Y333" s="81">
        <v>1.0096316432284501E-16</v>
      </c>
      <c r="Z333" s="66">
        <v>0</v>
      </c>
      <c r="AA333" s="79">
        <v>5.7595133713272002E-5</v>
      </c>
      <c r="AC333" s="66" t="s">
        <v>28</v>
      </c>
    </row>
    <row r="334" spans="1:29" s="78" customFormat="1" x14ac:dyDescent="0.2">
      <c r="A334" s="66" t="s">
        <v>752</v>
      </c>
      <c r="B334" s="71" t="s">
        <v>183</v>
      </c>
      <c r="C334" s="66" t="s">
        <v>911</v>
      </c>
      <c r="D334" s="66" t="s">
        <v>890</v>
      </c>
      <c r="E334" s="66" t="s">
        <v>320</v>
      </c>
      <c r="F334" s="66" t="s">
        <v>871</v>
      </c>
      <c r="G334" s="72">
        <v>14877</v>
      </c>
      <c r="H334" s="73">
        <v>1</v>
      </c>
      <c r="I334" s="74">
        <v>14878</v>
      </c>
      <c r="J334" s="68">
        <v>6.721333512568894E-5</v>
      </c>
      <c r="K334" s="75">
        <v>16789</v>
      </c>
      <c r="L334" s="73">
        <v>7</v>
      </c>
      <c r="M334" s="73">
        <v>16796</v>
      </c>
      <c r="N334" s="68">
        <v>4.1676589664205762E-4</v>
      </c>
      <c r="O334" s="75">
        <v>23414</v>
      </c>
      <c r="P334" s="73">
        <v>4</v>
      </c>
      <c r="Q334" s="73">
        <v>23418</v>
      </c>
      <c r="R334" s="69">
        <v>1.7080877957126997E-4</v>
      </c>
      <c r="S334" s="73">
        <v>55080</v>
      </c>
      <c r="T334" s="73">
        <v>12</v>
      </c>
      <c r="U334" s="73">
        <v>55092</v>
      </c>
      <c r="V334" s="76">
        <v>2.1781746896101101E-4</v>
      </c>
      <c r="W334" s="66">
        <v>1.12554367571943E-4</v>
      </c>
      <c r="X334" s="77">
        <v>3.80452337690247E-4</v>
      </c>
      <c r="Y334" s="81">
        <v>8.4588536121781596E-5</v>
      </c>
      <c r="Z334" s="66">
        <v>0</v>
      </c>
      <c r="AA334" s="77">
        <v>2.3871886636546799E-4</v>
      </c>
      <c r="AC334" s="66" t="s">
        <v>28</v>
      </c>
    </row>
    <row r="335" spans="1:29" s="78" customFormat="1" x14ac:dyDescent="0.2">
      <c r="A335" s="66" t="s">
        <v>752</v>
      </c>
      <c r="B335" s="71" t="s">
        <v>183</v>
      </c>
      <c r="C335" s="66" t="s">
        <v>911</v>
      </c>
      <c r="D335" s="66" t="s">
        <v>890</v>
      </c>
      <c r="E335" s="66" t="s">
        <v>320</v>
      </c>
      <c r="F335" s="66" t="s">
        <v>872</v>
      </c>
      <c r="G335" s="72">
        <v>22743</v>
      </c>
      <c r="H335" s="73">
        <v>3</v>
      </c>
      <c r="I335" s="74">
        <v>22748</v>
      </c>
      <c r="J335" s="68">
        <v>1.3187972569017056E-4</v>
      </c>
      <c r="K335" s="75">
        <v>31745</v>
      </c>
      <c r="L335" s="73">
        <v>1</v>
      </c>
      <c r="M335" s="73">
        <v>31747</v>
      </c>
      <c r="N335" s="68">
        <v>3.1499039279301984E-5</v>
      </c>
      <c r="O335" s="75">
        <v>31079</v>
      </c>
      <c r="P335" s="73">
        <v>3</v>
      </c>
      <c r="Q335" s="73">
        <v>31082</v>
      </c>
      <c r="R335" s="69">
        <v>9.6518885528601767E-5</v>
      </c>
      <c r="S335" s="73">
        <v>85567</v>
      </c>
      <c r="T335" s="73">
        <v>7</v>
      </c>
      <c r="U335" s="73">
        <v>85577</v>
      </c>
      <c r="V335" s="80">
        <v>8.1800546895085001E-5</v>
      </c>
      <c r="W335" s="81">
        <v>3.2888674573979698E-5</v>
      </c>
      <c r="X335" s="77">
        <v>1.6853308081711101E-4</v>
      </c>
      <c r="Y335" s="81">
        <v>8.7960265272317994E-17</v>
      </c>
      <c r="Z335" s="66">
        <v>0</v>
      </c>
      <c r="AA335" s="79">
        <v>5.5369468803794299E-5</v>
      </c>
      <c r="AC335" s="66" t="s">
        <v>28</v>
      </c>
    </row>
    <row r="336" spans="1:29" s="78" customFormat="1" x14ac:dyDescent="0.2">
      <c r="A336" s="66" t="s">
        <v>752</v>
      </c>
      <c r="B336" s="71" t="s">
        <v>183</v>
      </c>
      <c r="C336" s="66" t="s">
        <v>911</v>
      </c>
      <c r="D336" s="66" t="s">
        <v>890</v>
      </c>
      <c r="E336" s="66" t="s">
        <v>320</v>
      </c>
      <c r="F336" s="66" t="s">
        <v>873</v>
      </c>
      <c r="G336" s="72">
        <v>15600</v>
      </c>
      <c r="H336" s="73">
        <v>2</v>
      </c>
      <c r="I336" s="74">
        <v>15602</v>
      </c>
      <c r="J336" s="68">
        <v>1.2818869375721061E-4</v>
      </c>
      <c r="K336" s="75">
        <v>13684</v>
      </c>
      <c r="L336" s="73">
        <v>1</v>
      </c>
      <c r="M336" s="73">
        <v>13685</v>
      </c>
      <c r="N336" s="68">
        <v>7.3072707343807084E-5</v>
      </c>
      <c r="O336" s="75">
        <v>7439</v>
      </c>
      <c r="P336" s="73">
        <v>0</v>
      </c>
      <c r="Q336" s="73">
        <v>7439</v>
      </c>
      <c r="R336" s="69">
        <v>0</v>
      </c>
      <c r="S336" s="73">
        <v>36723</v>
      </c>
      <c r="T336" s="73">
        <v>3</v>
      </c>
      <c r="U336" s="73">
        <v>36726</v>
      </c>
      <c r="V336" s="80">
        <v>8.1685999019767995E-5</v>
      </c>
      <c r="W336" s="81">
        <v>1.6845933614779201E-5</v>
      </c>
      <c r="X336" s="77">
        <v>2.3870240996306499E-4</v>
      </c>
      <c r="Y336" s="81">
        <v>8.7733446404839695E-17</v>
      </c>
      <c r="Z336" s="66">
        <v>0</v>
      </c>
      <c r="AA336" s="77">
        <v>1.0240465447095201E-4</v>
      </c>
      <c r="AC336" s="66" t="s">
        <v>28</v>
      </c>
    </row>
    <row r="337" spans="1:29" s="78" customFormat="1" x14ac:dyDescent="0.2">
      <c r="A337" s="66" t="s">
        <v>752</v>
      </c>
      <c r="B337" s="71" t="s">
        <v>183</v>
      </c>
      <c r="C337" s="66" t="s">
        <v>911</v>
      </c>
      <c r="D337" s="66" t="s">
        <v>890</v>
      </c>
      <c r="E337" s="66" t="s">
        <v>320</v>
      </c>
      <c r="F337" s="66" t="s">
        <v>874</v>
      </c>
      <c r="G337" s="72" t="s">
        <v>832</v>
      </c>
      <c r="H337" s="73" t="s">
        <v>832</v>
      </c>
      <c r="I337" s="74" t="s">
        <v>832</v>
      </c>
      <c r="J337" s="68" t="s">
        <v>832</v>
      </c>
      <c r="K337" s="75">
        <v>14362</v>
      </c>
      <c r="L337" s="73">
        <v>4</v>
      </c>
      <c r="M337" s="73">
        <v>14367</v>
      </c>
      <c r="N337" s="68">
        <v>2.7841581401823624E-4</v>
      </c>
      <c r="O337" s="75">
        <v>15158</v>
      </c>
      <c r="P337" s="73">
        <v>5</v>
      </c>
      <c r="Q337" s="73">
        <v>15163</v>
      </c>
      <c r="R337" s="69">
        <v>3.2975004946250741E-4</v>
      </c>
      <c r="S337" s="73">
        <v>29520</v>
      </c>
      <c r="T337" s="73">
        <v>9</v>
      </c>
      <c r="U337" s="73">
        <v>29530</v>
      </c>
      <c r="V337" s="76">
        <v>3.0478512648582698E-4</v>
      </c>
      <c r="W337" s="66">
        <v>1.39376335990353E-4</v>
      </c>
      <c r="X337" s="77">
        <v>5.7849790579567303E-4</v>
      </c>
      <c r="Y337" s="66">
        <v>1.7050789644776801E-4</v>
      </c>
      <c r="Z337" s="81">
        <v>1.6026441059174399E-6</v>
      </c>
      <c r="AA337" s="77">
        <v>4.1910764838807402E-4</v>
      </c>
      <c r="AC337" s="66" t="s">
        <v>28</v>
      </c>
    </row>
    <row r="338" spans="1:29" s="78" customFormat="1" x14ac:dyDescent="0.2">
      <c r="A338" s="66" t="s">
        <v>752</v>
      </c>
      <c r="B338" s="71" t="s">
        <v>183</v>
      </c>
      <c r="C338" s="66" t="s">
        <v>911</v>
      </c>
      <c r="D338" s="66" t="s">
        <v>890</v>
      </c>
      <c r="E338" s="66" t="s">
        <v>320</v>
      </c>
      <c r="F338" s="66" t="s">
        <v>875</v>
      </c>
      <c r="G338" s="72">
        <v>29565</v>
      </c>
      <c r="H338" s="73">
        <v>8</v>
      </c>
      <c r="I338" s="74">
        <v>29574</v>
      </c>
      <c r="J338" s="68">
        <v>2.7050787854196256E-4</v>
      </c>
      <c r="K338" s="75">
        <v>34178</v>
      </c>
      <c r="L338" s="73">
        <v>5</v>
      </c>
      <c r="M338" s="73">
        <v>34183</v>
      </c>
      <c r="N338" s="68">
        <v>1.4627153848404176E-4</v>
      </c>
      <c r="O338" s="75">
        <v>15019</v>
      </c>
      <c r="P338" s="73">
        <v>3</v>
      </c>
      <c r="Q338" s="73">
        <v>15022</v>
      </c>
      <c r="R338" s="69">
        <v>1.9970709625882039E-4</v>
      </c>
      <c r="S338" s="73">
        <v>78762</v>
      </c>
      <c r="T338" s="73">
        <v>16</v>
      </c>
      <c r="U338" s="73">
        <v>78779</v>
      </c>
      <c r="V338" s="76">
        <v>2.03102388991851E-4</v>
      </c>
      <c r="W338" s="66">
        <v>1.16094878176754E-4</v>
      </c>
      <c r="X338" s="77">
        <v>3.2980465695023602E-4</v>
      </c>
      <c r="Y338" s="81">
        <v>7.0193373361081103E-5</v>
      </c>
      <c r="Z338" s="66">
        <v>0</v>
      </c>
      <c r="AA338" s="77">
        <v>1.9508782065417399E-4</v>
      </c>
      <c r="AC338" s="66" t="s">
        <v>28</v>
      </c>
    </row>
    <row r="339" spans="1:29" s="78" customFormat="1" x14ac:dyDescent="0.2">
      <c r="A339" s="66" t="s">
        <v>752</v>
      </c>
      <c r="B339" s="71" t="s">
        <v>183</v>
      </c>
      <c r="C339" s="66" t="s">
        <v>911</v>
      </c>
      <c r="D339" s="66" t="s">
        <v>890</v>
      </c>
      <c r="E339" s="66" t="s">
        <v>320</v>
      </c>
      <c r="F339" s="66" t="s">
        <v>876</v>
      </c>
      <c r="G339" s="72">
        <v>18815</v>
      </c>
      <c r="H339" s="73">
        <v>2</v>
      </c>
      <c r="I339" s="74">
        <v>18819</v>
      </c>
      <c r="J339" s="68">
        <v>1.0627557255964716E-4</v>
      </c>
      <c r="K339" s="75">
        <v>25901</v>
      </c>
      <c r="L339" s="73">
        <v>2</v>
      </c>
      <c r="M339" s="73">
        <v>25903</v>
      </c>
      <c r="N339" s="68">
        <v>7.7211133845500523E-5</v>
      </c>
      <c r="O339" s="75">
        <v>7038</v>
      </c>
      <c r="P339" s="73">
        <v>1</v>
      </c>
      <c r="Q339" s="73">
        <v>7039</v>
      </c>
      <c r="R339" s="69">
        <v>1.4206563432305724E-4</v>
      </c>
      <c r="S339" s="73">
        <v>51754</v>
      </c>
      <c r="T339" s="73">
        <v>5</v>
      </c>
      <c r="U339" s="73">
        <v>51761</v>
      </c>
      <c r="V339" s="80">
        <v>9.6601557217102299E-5</v>
      </c>
      <c r="W339" s="81">
        <v>3.1366982800790102E-5</v>
      </c>
      <c r="X339" s="77">
        <v>2.2542128817872099E-4</v>
      </c>
      <c r="Y339" s="81">
        <v>1.17268084291087E-16</v>
      </c>
      <c r="Z339" s="66">
        <v>0</v>
      </c>
      <c r="AA339" s="79">
        <v>9.2223325694382299E-5</v>
      </c>
      <c r="AC339" s="66" t="s">
        <v>28</v>
      </c>
    </row>
    <row r="340" spans="1:29" s="78" customFormat="1" x14ac:dyDescent="0.2">
      <c r="A340" s="66" t="s">
        <v>752</v>
      </c>
      <c r="B340" s="71" t="s">
        <v>183</v>
      </c>
      <c r="C340" s="66" t="s">
        <v>911</v>
      </c>
      <c r="D340" s="66" t="s">
        <v>890</v>
      </c>
      <c r="E340" s="66" t="s">
        <v>320</v>
      </c>
      <c r="F340" s="66" t="s">
        <v>877</v>
      </c>
      <c r="G340" s="72">
        <v>23478</v>
      </c>
      <c r="H340" s="73">
        <v>1</v>
      </c>
      <c r="I340" s="74">
        <v>23479</v>
      </c>
      <c r="J340" s="68">
        <v>4.2591251756889132E-5</v>
      </c>
      <c r="K340" s="75">
        <v>279</v>
      </c>
      <c r="L340" s="73">
        <v>0</v>
      </c>
      <c r="M340" s="73">
        <v>279</v>
      </c>
      <c r="N340" s="68">
        <v>0</v>
      </c>
      <c r="O340" s="75">
        <v>10275</v>
      </c>
      <c r="P340" s="73">
        <v>3</v>
      </c>
      <c r="Q340" s="73">
        <v>10278</v>
      </c>
      <c r="R340" s="69">
        <v>2.918855808523059E-4</v>
      </c>
      <c r="S340" s="73">
        <v>34032</v>
      </c>
      <c r="T340" s="73">
        <v>4</v>
      </c>
      <c r="U340" s="73">
        <v>34036</v>
      </c>
      <c r="V340" s="76">
        <v>1.17522623104948E-4</v>
      </c>
      <c r="W340" s="81">
        <v>3.2021857952733899E-5</v>
      </c>
      <c r="X340" s="77">
        <v>3.0087700219814901E-4</v>
      </c>
      <c r="Y340" s="81">
        <v>1.4382221800504799E-16</v>
      </c>
      <c r="Z340" s="66">
        <v>0</v>
      </c>
      <c r="AA340" s="77">
        <v>1.4807430334095499E-4</v>
      </c>
      <c r="AC340" s="66" t="s">
        <v>28</v>
      </c>
    </row>
    <row r="341" spans="1:29" s="78" customFormat="1" x14ac:dyDescent="0.2">
      <c r="A341" s="66" t="s">
        <v>752</v>
      </c>
      <c r="B341" s="71" t="s">
        <v>183</v>
      </c>
      <c r="C341" s="66" t="s">
        <v>911</v>
      </c>
      <c r="D341" s="66" t="s">
        <v>890</v>
      </c>
      <c r="E341" s="66" t="s">
        <v>320</v>
      </c>
      <c r="F341" s="66" t="s">
        <v>878</v>
      </c>
      <c r="G341" s="72">
        <v>26873</v>
      </c>
      <c r="H341" s="73">
        <v>6</v>
      </c>
      <c r="I341" s="74">
        <v>26881</v>
      </c>
      <c r="J341" s="68">
        <v>2.2320598192031546E-4</v>
      </c>
      <c r="K341" s="75">
        <v>35458</v>
      </c>
      <c r="L341" s="73">
        <v>3</v>
      </c>
      <c r="M341" s="73">
        <v>35462</v>
      </c>
      <c r="N341" s="68">
        <v>8.4597597428233041E-5</v>
      </c>
      <c r="O341" s="75">
        <v>2699</v>
      </c>
      <c r="P341" s="73">
        <v>1</v>
      </c>
      <c r="Q341" s="73">
        <v>2700</v>
      </c>
      <c r="R341" s="69">
        <v>3.7037037037037035E-4</v>
      </c>
      <c r="S341" s="73">
        <v>65030</v>
      </c>
      <c r="T341" s="73">
        <v>10</v>
      </c>
      <c r="U341" s="73">
        <v>65043</v>
      </c>
      <c r="V341" s="76">
        <v>1.53751537515375E-4</v>
      </c>
      <c r="W341" s="81">
        <v>7.3732221837975295E-5</v>
      </c>
      <c r="X341" s="77">
        <v>2.8273631373572301E-4</v>
      </c>
      <c r="Y341" s="81">
        <v>2.1731280847194698E-5</v>
      </c>
      <c r="Z341" s="66">
        <v>0</v>
      </c>
      <c r="AA341" s="77">
        <v>1.4564715316577501E-4</v>
      </c>
      <c r="AC341" s="66" t="s">
        <v>28</v>
      </c>
    </row>
    <row r="342" spans="1:29" s="78" customFormat="1" x14ac:dyDescent="0.2">
      <c r="A342" s="66" t="s">
        <v>752</v>
      </c>
      <c r="B342" s="71" t="s">
        <v>183</v>
      </c>
      <c r="C342" s="66" t="s">
        <v>911</v>
      </c>
      <c r="D342" s="66" t="s">
        <v>890</v>
      </c>
      <c r="E342" s="66" t="s">
        <v>320</v>
      </c>
      <c r="F342" s="66" t="s">
        <v>879</v>
      </c>
      <c r="G342" s="72">
        <v>25638</v>
      </c>
      <c r="H342" s="73">
        <v>20</v>
      </c>
      <c r="I342" s="74">
        <v>25661</v>
      </c>
      <c r="J342" s="68">
        <v>7.7939285296753824E-4</v>
      </c>
      <c r="K342" s="75">
        <v>126</v>
      </c>
      <c r="L342" s="73">
        <v>1</v>
      </c>
      <c r="M342" s="73">
        <v>127</v>
      </c>
      <c r="N342" s="68">
        <v>7.874015748031496E-3</v>
      </c>
      <c r="O342" s="75">
        <v>2932</v>
      </c>
      <c r="P342" s="73">
        <v>0</v>
      </c>
      <c r="Q342" s="73">
        <v>2932</v>
      </c>
      <c r="R342" s="69">
        <v>0</v>
      </c>
      <c r="S342" s="73">
        <v>28696</v>
      </c>
      <c r="T342" s="73">
        <v>21</v>
      </c>
      <c r="U342" s="73">
        <v>28720</v>
      </c>
      <c r="V342" s="76">
        <v>7.3127415816415405E-4</v>
      </c>
      <c r="W342" s="66">
        <v>4.5272542091361599E-4</v>
      </c>
      <c r="X342" s="77">
        <v>1.1176141693712801E-3</v>
      </c>
      <c r="Y342" s="66">
        <v>5.9559956801585499E-4</v>
      </c>
      <c r="Z342" s="66">
        <v>3.1970650424387501E-4</v>
      </c>
      <c r="AA342" s="77">
        <v>9.5748017401791599E-4</v>
      </c>
      <c r="AC342" s="66" t="s">
        <v>28</v>
      </c>
    </row>
    <row r="343" spans="1:29" s="78" customFormat="1" x14ac:dyDescent="0.2">
      <c r="A343" s="66" t="s">
        <v>752</v>
      </c>
      <c r="B343" s="71" t="s">
        <v>183</v>
      </c>
      <c r="C343" s="66" t="s">
        <v>911</v>
      </c>
      <c r="D343" s="66" t="s">
        <v>890</v>
      </c>
      <c r="E343" s="66" t="s">
        <v>320</v>
      </c>
      <c r="F343" s="66" t="s">
        <v>880</v>
      </c>
      <c r="G343" s="72">
        <v>6445</v>
      </c>
      <c r="H343" s="73">
        <v>2</v>
      </c>
      <c r="I343" s="74">
        <v>6447</v>
      </c>
      <c r="J343" s="68">
        <v>3.1022180859314411E-4</v>
      </c>
      <c r="K343" s="75">
        <v>12470</v>
      </c>
      <c r="L343" s="73">
        <v>2</v>
      </c>
      <c r="M343" s="73">
        <v>12473</v>
      </c>
      <c r="N343" s="68">
        <v>1.6034634811192176E-4</v>
      </c>
      <c r="O343" s="75">
        <v>23491</v>
      </c>
      <c r="P343" s="73">
        <v>2</v>
      </c>
      <c r="Q343" s="73">
        <v>23493</v>
      </c>
      <c r="R343" s="69">
        <v>8.5131741369769715E-5</v>
      </c>
      <c r="S343" s="73">
        <v>42406</v>
      </c>
      <c r="T343" s="73">
        <v>6</v>
      </c>
      <c r="U343" s="73">
        <v>42413</v>
      </c>
      <c r="V343" s="76">
        <v>1.4146939545411701E-4</v>
      </c>
      <c r="W343" s="81">
        <v>5.1918487504768603E-5</v>
      </c>
      <c r="X343" s="77">
        <v>3.0789368984734201E-4</v>
      </c>
      <c r="Y343" s="81">
        <v>9.7363919463320995E-6</v>
      </c>
      <c r="Z343" s="66">
        <v>0</v>
      </c>
      <c r="AA343" s="77">
        <v>1.6079702502461401E-4</v>
      </c>
      <c r="AC343" s="66" t="s">
        <v>28</v>
      </c>
    </row>
    <row r="344" spans="1:29" s="82" customFormat="1" x14ac:dyDescent="0.2">
      <c r="A344" s="66" t="s">
        <v>752</v>
      </c>
      <c r="B344" s="71" t="s">
        <v>183</v>
      </c>
      <c r="C344" s="66" t="s">
        <v>911</v>
      </c>
      <c r="D344" s="66" t="s">
        <v>890</v>
      </c>
      <c r="E344" s="66" t="s">
        <v>320</v>
      </c>
      <c r="F344" s="66" t="s">
        <v>881</v>
      </c>
      <c r="G344" s="72">
        <v>32151</v>
      </c>
      <c r="H344" s="73">
        <v>5</v>
      </c>
      <c r="I344" s="74">
        <v>32156</v>
      </c>
      <c r="J344" s="68">
        <v>1.5549197661400671E-4</v>
      </c>
      <c r="K344" s="75">
        <v>2477</v>
      </c>
      <c r="L344" s="73">
        <v>2</v>
      </c>
      <c r="M344" s="73">
        <v>2479</v>
      </c>
      <c r="N344" s="68">
        <v>8.0677692617991124E-4</v>
      </c>
      <c r="O344" s="75">
        <v>13325</v>
      </c>
      <c r="P344" s="73">
        <v>0</v>
      </c>
      <c r="Q344" s="73">
        <v>13327</v>
      </c>
      <c r="R344" s="69">
        <v>0</v>
      </c>
      <c r="S344" s="73">
        <v>47953</v>
      </c>
      <c r="T344" s="73">
        <v>7</v>
      </c>
      <c r="U344" s="73">
        <v>47962</v>
      </c>
      <c r="V344" s="76">
        <v>1.45954962468724E-4</v>
      </c>
      <c r="W344" s="81">
        <v>5.8683413804131003E-5</v>
      </c>
      <c r="X344" s="77">
        <v>3.0069973514572801E-4</v>
      </c>
      <c r="Y344" s="66" t="s">
        <v>832</v>
      </c>
      <c r="Z344" s="66" t="s">
        <v>832</v>
      </c>
      <c r="AA344" s="77" t="s">
        <v>832</v>
      </c>
      <c r="AC344" s="66" t="s">
        <v>28</v>
      </c>
    </row>
    <row r="345" spans="1:29" s="82" customFormat="1" x14ac:dyDescent="0.2">
      <c r="A345" s="66" t="s">
        <v>752</v>
      </c>
      <c r="B345" s="71" t="s">
        <v>183</v>
      </c>
      <c r="C345" s="66" t="s">
        <v>911</v>
      </c>
      <c r="D345" s="66" t="s">
        <v>890</v>
      </c>
      <c r="E345" s="66" t="s">
        <v>320</v>
      </c>
      <c r="F345" s="66" t="s">
        <v>882</v>
      </c>
      <c r="G345" s="72">
        <v>19506</v>
      </c>
      <c r="H345" s="73">
        <v>1</v>
      </c>
      <c r="I345" s="74">
        <v>19507</v>
      </c>
      <c r="J345" s="68">
        <v>5.1263648946532017E-5</v>
      </c>
      <c r="K345" s="75">
        <v>1951</v>
      </c>
      <c r="L345" s="73">
        <v>0</v>
      </c>
      <c r="M345" s="73">
        <v>1951</v>
      </c>
      <c r="N345" s="68">
        <v>0</v>
      </c>
      <c r="O345" s="75">
        <v>30299</v>
      </c>
      <c r="P345" s="73">
        <v>5</v>
      </c>
      <c r="Q345" s="73">
        <v>30304</v>
      </c>
      <c r="R345" s="69">
        <v>1.6499472016895459E-4</v>
      </c>
      <c r="S345" s="73">
        <v>51756</v>
      </c>
      <c r="T345" s="73">
        <v>6</v>
      </c>
      <c r="U345" s="73">
        <v>51762</v>
      </c>
      <c r="V345" s="76">
        <v>1.15915150110119E-4</v>
      </c>
      <c r="W345" s="81">
        <v>4.2539966971859599E-5</v>
      </c>
      <c r="X345" s="77">
        <v>2.5228127762342499E-4</v>
      </c>
      <c r="Y345" s="66" t="s">
        <v>832</v>
      </c>
      <c r="Z345" s="66" t="s">
        <v>832</v>
      </c>
      <c r="AA345" s="77" t="s">
        <v>832</v>
      </c>
      <c r="AC345" s="66" t="s">
        <v>28</v>
      </c>
    </row>
    <row r="346" spans="1:29" s="82" customFormat="1" x14ac:dyDescent="0.2">
      <c r="A346" s="83" t="s">
        <v>752</v>
      </c>
      <c r="B346" s="84" t="s">
        <v>183</v>
      </c>
      <c r="C346" s="83" t="s">
        <v>911</v>
      </c>
      <c r="D346" s="83" t="s">
        <v>890</v>
      </c>
      <c r="E346" s="83" t="s">
        <v>320</v>
      </c>
      <c r="F346" s="83" t="s">
        <v>883</v>
      </c>
      <c r="G346" s="85">
        <v>26436</v>
      </c>
      <c r="H346" s="86">
        <v>4</v>
      </c>
      <c r="I346" s="87">
        <v>26440</v>
      </c>
      <c r="J346" s="88">
        <v>1.51285930408472E-4</v>
      </c>
      <c r="K346" s="89">
        <v>22764</v>
      </c>
      <c r="L346" s="86">
        <v>3</v>
      </c>
      <c r="M346" s="86">
        <v>22767</v>
      </c>
      <c r="N346" s="88">
        <v>1.3176966662274345E-4</v>
      </c>
      <c r="O346" s="89">
        <v>33694</v>
      </c>
      <c r="P346" s="86">
        <v>4</v>
      </c>
      <c r="Q346" s="86">
        <v>33698</v>
      </c>
      <c r="R346" s="90">
        <v>1.1870140661166835E-4</v>
      </c>
      <c r="S346" s="86">
        <v>82894</v>
      </c>
      <c r="T346" s="86">
        <v>11</v>
      </c>
      <c r="U346" s="86">
        <v>82905</v>
      </c>
      <c r="V346" s="91">
        <v>1.32681985404982E-4</v>
      </c>
      <c r="W346" s="95">
        <v>6.6236170257366806E-5</v>
      </c>
      <c r="X346" s="93">
        <v>2.3739229165001499E-4</v>
      </c>
      <c r="Y346" s="83" t="s">
        <v>832</v>
      </c>
      <c r="Z346" s="83" t="s">
        <v>832</v>
      </c>
      <c r="AA346" s="93" t="s">
        <v>832</v>
      </c>
      <c r="AC346" s="83" t="s">
        <v>28</v>
      </c>
    </row>
    <row r="347" spans="1:29" s="78" customFormat="1" x14ac:dyDescent="0.2">
      <c r="A347" s="66" t="s">
        <v>784</v>
      </c>
      <c r="B347" s="71" t="s">
        <v>196</v>
      </c>
      <c r="C347" s="66" t="s">
        <v>912</v>
      </c>
      <c r="D347" s="66" t="s">
        <v>28</v>
      </c>
      <c r="E347" s="66" t="s">
        <v>913</v>
      </c>
      <c r="F347" s="66" t="s">
        <v>867</v>
      </c>
      <c r="G347" s="72">
        <v>3728</v>
      </c>
      <c r="H347" s="73">
        <v>3862</v>
      </c>
      <c r="I347" s="74">
        <v>7593</v>
      </c>
      <c r="J347" s="68">
        <v>0.50862636639009617</v>
      </c>
      <c r="K347" s="75">
        <v>3383</v>
      </c>
      <c r="L347" s="73">
        <v>3385</v>
      </c>
      <c r="M347" s="73">
        <v>6769</v>
      </c>
      <c r="N347" s="68">
        <v>0.50007386615452798</v>
      </c>
      <c r="O347" s="75">
        <v>5882</v>
      </c>
      <c r="P347" s="73">
        <v>5901</v>
      </c>
      <c r="Q347" s="73">
        <v>11786</v>
      </c>
      <c r="R347" s="69">
        <v>0.50067877142372308</v>
      </c>
      <c r="S347" s="73">
        <v>12993</v>
      </c>
      <c r="T347" s="73">
        <v>13148</v>
      </c>
      <c r="U347" s="73">
        <v>26148</v>
      </c>
      <c r="V347" s="76">
        <v>0.50296469148081602</v>
      </c>
      <c r="W347" s="66">
        <v>0.49688444670397602</v>
      </c>
      <c r="X347" s="77">
        <v>0.50904427705335797</v>
      </c>
      <c r="Y347" s="66">
        <v>0.50292150724793006</v>
      </c>
      <c r="Z347" s="66">
        <v>0.49685978983456203</v>
      </c>
      <c r="AA347" s="77">
        <v>0.50898264016549299</v>
      </c>
      <c r="AC347" s="66" t="s">
        <v>28</v>
      </c>
    </row>
    <row r="348" spans="1:29" s="78" customFormat="1" x14ac:dyDescent="0.2">
      <c r="A348" s="66" t="s">
        <v>784</v>
      </c>
      <c r="B348" s="71" t="s">
        <v>196</v>
      </c>
      <c r="C348" s="66" t="s">
        <v>912</v>
      </c>
      <c r="D348" s="66" t="s">
        <v>28</v>
      </c>
      <c r="E348" s="66" t="s">
        <v>913</v>
      </c>
      <c r="F348" s="66" t="s">
        <v>868</v>
      </c>
      <c r="G348" s="72">
        <v>7394</v>
      </c>
      <c r="H348" s="73">
        <v>7554</v>
      </c>
      <c r="I348" s="74">
        <v>14952</v>
      </c>
      <c r="J348" s="68">
        <v>0.5052166934189406</v>
      </c>
      <c r="K348" s="75">
        <v>5694</v>
      </c>
      <c r="L348" s="73">
        <v>5945</v>
      </c>
      <c r="M348" s="73">
        <v>11641</v>
      </c>
      <c r="N348" s="68">
        <v>0.51069495747787985</v>
      </c>
      <c r="O348" s="75">
        <v>7625</v>
      </c>
      <c r="P348" s="73">
        <v>8343</v>
      </c>
      <c r="Q348" s="73">
        <v>15969</v>
      </c>
      <c r="R348" s="69">
        <v>0.5224497463836183</v>
      </c>
      <c r="S348" s="73">
        <v>20713</v>
      </c>
      <c r="T348" s="73">
        <v>21842</v>
      </c>
      <c r="U348" s="73">
        <v>42562</v>
      </c>
      <c r="V348" s="76">
        <v>0.51326518622958495</v>
      </c>
      <c r="W348" s="66">
        <v>0.50850380154220098</v>
      </c>
      <c r="X348" s="77">
        <v>0.51802476064231895</v>
      </c>
      <c r="Y348" s="66">
        <v>0.51322289258987397</v>
      </c>
      <c r="Z348" s="66">
        <v>0.50847286061052599</v>
      </c>
      <c r="AA348" s="77">
        <v>0.51797132926684997</v>
      </c>
      <c r="AC348" s="66" t="s">
        <v>28</v>
      </c>
    </row>
    <row r="349" spans="1:29" s="78" customFormat="1" x14ac:dyDescent="0.2">
      <c r="A349" s="66" t="s">
        <v>784</v>
      </c>
      <c r="B349" s="71" t="s">
        <v>196</v>
      </c>
      <c r="C349" s="66" t="s">
        <v>912</v>
      </c>
      <c r="D349" s="66" t="s">
        <v>28</v>
      </c>
      <c r="E349" s="66" t="s">
        <v>913</v>
      </c>
      <c r="F349" s="66" t="s">
        <v>869</v>
      </c>
      <c r="G349" s="72">
        <v>10684</v>
      </c>
      <c r="H349" s="73">
        <v>10658</v>
      </c>
      <c r="I349" s="74">
        <v>21350</v>
      </c>
      <c r="J349" s="68">
        <v>0.49920374707259951</v>
      </c>
      <c r="K349" s="75">
        <v>9578</v>
      </c>
      <c r="L349" s="73">
        <v>8891</v>
      </c>
      <c r="M349" s="73">
        <v>18472</v>
      </c>
      <c r="N349" s="68">
        <v>0.48132308358596793</v>
      </c>
      <c r="O349" s="75">
        <v>8261</v>
      </c>
      <c r="P349" s="73">
        <v>8310</v>
      </c>
      <c r="Q349" s="73">
        <v>16573</v>
      </c>
      <c r="R349" s="69">
        <v>0.50141796898569968</v>
      </c>
      <c r="S349" s="73">
        <v>28523</v>
      </c>
      <c r="T349" s="73">
        <v>27859</v>
      </c>
      <c r="U349" s="73">
        <v>56395</v>
      </c>
      <c r="V349" s="76">
        <v>0.49411159589940101</v>
      </c>
      <c r="W349" s="66">
        <v>0.48997627897658402</v>
      </c>
      <c r="X349" s="77">
        <v>0.498247519078104</v>
      </c>
      <c r="Y349" s="66">
        <v>0.494067643674172</v>
      </c>
      <c r="Z349" s="66">
        <v>0.48994070276109802</v>
      </c>
      <c r="AA349" s="77">
        <v>0.498195113013363</v>
      </c>
      <c r="AC349" s="66" t="s">
        <v>28</v>
      </c>
    </row>
    <row r="350" spans="1:29" s="78" customFormat="1" x14ac:dyDescent="0.2">
      <c r="A350" s="66" t="s">
        <v>784</v>
      </c>
      <c r="B350" s="71" t="s">
        <v>196</v>
      </c>
      <c r="C350" s="66" t="s">
        <v>912</v>
      </c>
      <c r="D350" s="66" t="s">
        <v>28</v>
      </c>
      <c r="E350" s="66" t="s">
        <v>913</v>
      </c>
      <c r="F350" s="66" t="s">
        <v>870</v>
      </c>
      <c r="G350" s="72">
        <v>8923</v>
      </c>
      <c r="H350" s="73">
        <v>0</v>
      </c>
      <c r="I350" s="74">
        <v>8926</v>
      </c>
      <c r="J350" s="68">
        <v>0</v>
      </c>
      <c r="K350" s="75">
        <v>10769</v>
      </c>
      <c r="L350" s="73">
        <v>1</v>
      </c>
      <c r="M350" s="73">
        <v>10773</v>
      </c>
      <c r="N350" s="68">
        <v>9.2824654228162995E-5</v>
      </c>
      <c r="O350" s="75">
        <v>17307</v>
      </c>
      <c r="P350" s="73">
        <v>2</v>
      </c>
      <c r="Q350" s="73">
        <v>17311</v>
      </c>
      <c r="R350" s="69">
        <v>1.1553347582462019E-4</v>
      </c>
      <c r="S350" s="73">
        <v>36999</v>
      </c>
      <c r="T350" s="73">
        <v>3</v>
      </c>
      <c r="U350" s="73">
        <v>37010</v>
      </c>
      <c r="V350" s="80">
        <v>8.1076698556834794E-5</v>
      </c>
      <c r="W350" s="81">
        <v>1.67202765025441E-5</v>
      </c>
      <c r="X350" s="77">
        <v>2.3692205401479701E-4</v>
      </c>
      <c r="Y350" s="81">
        <v>1.33610403742362E-6</v>
      </c>
      <c r="Z350" s="66">
        <v>0</v>
      </c>
      <c r="AA350" s="77">
        <v>1.3434010918163399E-4</v>
      </c>
      <c r="AC350" s="66" t="s">
        <v>28</v>
      </c>
    </row>
    <row r="351" spans="1:29" s="78" customFormat="1" x14ac:dyDescent="0.2">
      <c r="A351" s="66" t="s">
        <v>784</v>
      </c>
      <c r="B351" s="71" t="s">
        <v>196</v>
      </c>
      <c r="C351" s="66" t="s">
        <v>912</v>
      </c>
      <c r="D351" s="66" t="s">
        <v>28</v>
      </c>
      <c r="E351" s="66" t="s">
        <v>913</v>
      </c>
      <c r="F351" s="66" t="s">
        <v>871</v>
      </c>
      <c r="G351" s="72">
        <v>19624</v>
      </c>
      <c r="H351" s="73">
        <v>0</v>
      </c>
      <c r="I351" s="74">
        <v>19627</v>
      </c>
      <c r="J351" s="68">
        <v>0</v>
      </c>
      <c r="K351" s="75">
        <v>17404</v>
      </c>
      <c r="L351" s="73">
        <v>1</v>
      </c>
      <c r="M351" s="73">
        <v>17409</v>
      </c>
      <c r="N351" s="68">
        <v>5.7441553219599059E-5</v>
      </c>
      <c r="O351" s="75">
        <v>19865</v>
      </c>
      <c r="P351" s="73">
        <v>2</v>
      </c>
      <c r="Q351" s="73">
        <v>19870</v>
      </c>
      <c r="R351" s="69">
        <v>1.0065425264217414E-4</v>
      </c>
      <c r="S351" s="73">
        <v>56893</v>
      </c>
      <c r="T351" s="73">
        <v>3</v>
      </c>
      <c r="U351" s="73">
        <v>56906</v>
      </c>
      <c r="V351" s="80">
        <v>5.2727784026996597E-5</v>
      </c>
      <c r="W351" s="81">
        <v>1.08738686929142E-5</v>
      </c>
      <c r="X351" s="77">
        <v>1.54085150651813E-4</v>
      </c>
      <c r="Y351" s="81">
        <v>9.4920000759145301E-17</v>
      </c>
      <c r="Z351" s="66">
        <v>0</v>
      </c>
      <c r="AA351" s="79">
        <v>7.1070613914194893E-5</v>
      </c>
      <c r="AC351" s="66" t="s">
        <v>28</v>
      </c>
    </row>
    <row r="352" spans="1:29" s="78" customFormat="1" x14ac:dyDescent="0.2">
      <c r="A352" s="66" t="s">
        <v>784</v>
      </c>
      <c r="B352" s="71" t="s">
        <v>196</v>
      </c>
      <c r="C352" s="66" t="s">
        <v>912</v>
      </c>
      <c r="D352" s="66" t="s">
        <v>28</v>
      </c>
      <c r="E352" s="66" t="s">
        <v>913</v>
      </c>
      <c r="F352" s="66" t="s">
        <v>872</v>
      </c>
      <c r="G352" s="72">
        <v>23556</v>
      </c>
      <c r="H352" s="73">
        <v>0</v>
      </c>
      <c r="I352" s="74">
        <v>23558</v>
      </c>
      <c r="J352" s="68">
        <v>0</v>
      </c>
      <c r="K352" s="75">
        <v>18857</v>
      </c>
      <c r="L352" s="73">
        <v>2</v>
      </c>
      <c r="M352" s="73">
        <v>18862</v>
      </c>
      <c r="N352" s="68">
        <v>1.0603329445445871E-4</v>
      </c>
      <c r="O352" s="75">
        <v>22877</v>
      </c>
      <c r="P352" s="73">
        <v>2</v>
      </c>
      <c r="Q352" s="73">
        <v>22881</v>
      </c>
      <c r="R352" s="69">
        <v>8.7408767099340063E-5</v>
      </c>
      <c r="S352" s="73">
        <v>65290</v>
      </c>
      <c r="T352" s="73">
        <v>4</v>
      </c>
      <c r="U352" s="73">
        <v>65301</v>
      </c>
      <c r="V352" s="80">
        <v>6.1261371642111096E-5</v>
      </c>
      <c r="W352" s="81">
        <v>1.66919060815622E-5</v>
      </c>
      <c r="X352" s="77">
        <v>1.56845945676015E-4</v>
      </c>
      <c r="Y352" s="81">
        <v>1.2130504476521101E-16</v>
      </c>
      <c r="Z352" s="66">
        <v>0</v>
      </c>
      <c r="AA352" s="79">
        <v>7.3515331275294499E-5</v>
      </c>
      <c r="AC352" s="66" t="s">
        <v>28</v>
      </c>
    </row>
    <row r="353" spans="1:29" s="78" customFormat="1" x14ac:dyDescent="0.2">
      <c r="A353" s="66" t="s">
        <v>784</v>
      </c>
      <c r="B353" s="71" t="s">
        <v>196</v>
      </c>
      <c r="C353" s="66" t="s">
        <v>912</v>
      </c>
      <c r="D353" s="66" t="s">
        <v>28</v>
      </c>
      <c r="E353" s="66" t="s">
        <v>913</v>
      </c>
      <c r="F353" s="66" t="s">
        <v>873</v>
      </c>
      <c r="G353" s="72">
        <v>13633</v>
      </c>
      <c r="H353" s="73">
        <v>1</v>
      </c>
      <c r="I353" s="74">
        <v>13637</v>
      </c>
      <c r="J353" s="68">
        <v>7.3329911270807364E-5</v>
      </c>
      <c r="K353" s="75">
        <v>19408</v>
      </c>
      <c r="L353" s="73">
        <v>1</v>
      </c>
      <c r="M353" s="73">
        <v>19415</v>
      </c>
      <c r="N353" s="68">
        <v>5.1506567087303634E-5</v>
      </c>
      <c r="O353" s="75">
        <v>17114</v>
      </c>
      <c r="P353" s="73">
        <v>1</v>
      </c>
      <c r="Q353" s="73">
        <v>17116</v>
      </c>
      <c r="R353" s="69">
        <v>5.842486562280907E-5</v>
      </c>
      <c r="S353" s="73">
        <v>50155</v>
      </c>
      <c r="T353" s="73">
        <v>3</v>
      </c>
      <c r="U353" s="73">
        <v>50168</v>
      </c>
      <c r="V353" s="80">
        <v>5.9810997248694097E-5</v>
      </c>
      <c r="W353" s="81">
        <v>1.23346353935618E-5</v>
      </c>
      <c r="X353" s="77">
        <v>1.74783066361938E-4</v>
      </c>
      <c r="Y353" s="81">
        <v>1.1761395083244799E-16</v>
      </c>
      <c r="Z353" s="66">
        <v>0</v>
      </c>
      <c r="AA353" s="79">
        <v>8.53689515518024E-5</v>
      </c>
      <c r="AC353" s="66" t="s">
        <v>28</v>
      </c>
    </row>
    <row r="354" spans="1:29" s="78" customFormat="1" x14ac:dyDescent="0.2">
      <c r="A354" s="66" t="s">
        <v>784</v>
      </c>
      <c r="B354" s="71" t="s">
        <v>196</v>
      </c>
      <c r="C354" s="66" t="s">
        <v>912</v>
      </c>
      <c r="D354" s="66" t="s">
        <v>28</v>
      </c>
      <c r="E354" s="66" t="s">
        <v>913</v>
      </c>
      <c r="F354" s="66" t="s">
        <v>874</v>
      </c>
      <c r="G354" s="72">
        <v>14472</v>
      </c>
      <c r="H354" s="73">
        <v>1</v>
      </c>
      <c r="I354" s="74">
        <v>14473</v>
      </c>
      <c r="J354" s="68">
        <v>6.9094175361017062E-5</v>
      </c>
      <c r="K354" s="75">
        <v>10162</v>
      </c>
      <c r="L354" s="73">
        <v>0</v>
      </c>
      <c r="M354" s="73">
        <v>10162</v>
      </c>
      <c r="N354" s="68">
        <v>0</v>
      </c>
      <c r="O354" s="75">
        <v>11930</v>
      </c>
      <c r="P354" s="73">
        <v>0</v>
      </c>
      <c r="Q354" s="73">
        <v>11931</v>
      </c>
      <c r="R354" s="69">
        <v>0</v>
      </c>
      <c r="S354" s="73">
        <v>36564</v>
      </c>
      <c r="T354" s="73">
        <v>1</v>
      </c>
      <c r="U354" s="73">
        <v>36566</v>
      </c>
      <c r="V354" s="80">
        <v>2.7348557363599101E-5</v>
      </c>
      <c r="W354" s="81">
        <v>6.9240528426628898E-7</v>
      </c>
      <c r="X354" s="77">
        <v>1.5236688358044801E-4</v>
      </c>
      <c r="Y354" s="81">
        <v>1.4177571583357799E-16</v>
      </c>
      <c r="Z354" s="66">
        <v>0</v>
      </c>
      <c r="AA354" s="79">
        <v>7.2166907339105203E-5</v>
      </c>
      <c r="AC354" s="66" t="s">
        <v>28</v>
      </c>
    </row>
    <row r="355" spans="1:29" s="78" customFormat="1" x14ac:dyDescent="0.2">
      <c r="A355" s="66" t="s">
        <v>784</v>
      </c>
      <c r="B355" s="71" t="s">
        <v>196</v>
      </c>
      <c r="C355" s="66" t="s">
        <v>912</v>
      </c>
      <c r="D355" s="66" t="s">
        <v>28</v>
      </c>
      <c r="E355" s="66" t="s">
        <v>913</v>
      </c>
      <c r="F355" s="66" t="s">
        <v>875</v>
      </c>
      <c r="G355" s="72">
        <v>24458</v>
      </c>
      <c r="H355" s="73">
        <v>1</v>
      </c>
      <c r="I355" s="74">
        <v>24463</v>
      </c>
      <c r="J355" s="68">
        <v>4.0878060744798267E-5</v>
      </c>
      <c r="K355" s="75">
        <v>25822</v>
      </c>
      <c r="L355" s="73">
        <v>15</v>
      </c>
      <c r="M355" s="73">
        <v>25840</v>
      </c>
      <c r="N355" s="68">
        <v>5.8049535603715168E-4</v>
      </c>
      <c r="O355" s="75">
        <v>17148</v>
      </c>
      <c r="P355" s="73">
        <v>2</v>
      </c>
      <c r="Q355" s="73">
        <v>17151</v>
      </c>
      <c r="R355" s="69">
        <v>1.1661127631041922E-4</v>
      </c>
      <c r="S355" s="73">
        <v>67428</v>
      </c>
      <c r="T355" s="73">
        <v>18</v>
      </c>
      <c r="U355" s="73">
        <v>67454</v>
      </c>
      <c r="V355" s="76">
        <v>2.6688017080330899E-4</v>
      </c>
      <c r="W355" s="66">
        <v>1.5817752872202399E-4</v>
      </c>
      <c r="X355" s="77">
        <v>4.2175306001204701E-4</v>
      </c>
      <c r="Y355" s="66">
        <v>1.8289373921249601E-4</v>
      </c>
      <c r="Z355" s="81">
        <v>6.4785672883812604E-5</v>
      </c>
      <c r="AA355" s="77">
        <v>3.3157503799371399E-4</v>
      </c>
      <c r="AC355" s="66" t="s">
        <v>28</v>
      </c>
    </row>
    <row r="356" spans="1:29" s="78" customFormat="1" x14ac:dyDescent="0.2">
      <c r="A356" s="66" t="s">
        <v>784</v>
      </c>
      <c r="B356" s="71" t="s">
        <v>196</v>
      </c>
      <c r="C356" s="66" t="s">
        <v>912</v>
      </c>
      <c r="D356" s="66" t="s">
        <v>28</v>
      </c>
      <c r="E356" s="66" t="s">
        <v>913</v>
      </c>
      <c r="F356" s="66" t="s">
        <v>876</v>
      </c>
      <c r="G356" s="72">
        <v>10472</v>
      </c>
      <c r="H356" s="73">
        <v>0</v>
      </c>
      <c r="I356" s="74">
        <v>10472</v>
      </c>
      <c r="J356" s="68">
        <v>0</v>
      </c>
      <c r="K356" s="75">
        <v>12346</v>
      </c>
      <c r="L356" s="73">
        <v>1</v>
      </c>
      <c r="M356" s="73">
        <v>12348</v>
      </c>
      <c r="N356" s="68">
        <v>8.0984774862325883E-5</v>
      </c>
      <c r="O356" s="75">
        <v>11307</v>
      </c>
      <c r="P356" s="73">
        <v>0</v>
      </c>
      <c r="Q356" s="73">
        <v>11309</v>
      </c>
      <c r="R356" s="69">
        <v>0</v>
      </c>
      <c r="S356" s="73">
        <v>34125</v>
      </c>
      <c r="T356" s="73">
        <v>1</v>
      </c>
      <c r="U356" s="73">
        <v>34129</v>
      </c>
      <c r="V356" s="80">
        <v>2.9303170603059299E-5</v>
      </c>
      <c r="W356" s="81">
        <v>7.41891771457307E-7</v>
      </c>
      <c r="X356" s="77">
        <v>1.6325588133494099E-4</v>
      </c>
      <c r="Y356" s="81">
        <v>7.7893617075432395E-17</v>
      </c>
      <c r="Z356" s="66">
        <v>0</v>
      </c>
      <c r="AA356" s="79">
        <v>7.8368177312141904E-5</v>
      </c>
      <c r="AC356" s="66" t="s">
        <v>28</v>
      </c>
    </row>
    <row r="357" spans="1:29" s="78" customFormat="1" x14ac:dyDescent="0.2">
      <c r="A357" s="66" t="s">
        <v>784</v>
      </c>
      <c r="B357" s="71" t="s">
        <v>196</v>
      </c>
      <c r="C357" s="66" t="s">
        <v>912</v>
      </c>
      <c r="D357" s="66" t="s">
        <v>28</v>
      </c>
      <c r="E357" s="66" t="s">
        <v>913</v>
      </c>
      <c r="F357" s="66" t="s">
        <v>877</v>
      </c>
      <c r="G357" s="72">
        <v>9825</v>
      </c>
      <c r="H357" s="73">
        <v>0</v>
      </c>
      <c r="I357" s="74">
        <v>9826</v>
      </c>
      <c r="J357" s="68">
        <v>0</v>
      </c>
      <c r="K357" s="75">
        <v>8605</v>
      </c>
      <c r="L357" s="73">
        <v>0</v>
      </c>
      <c r="M357" s="73">
        <v>8607</v>
      </c>
      <c r="N357" s="68">
        <v>0</v>
      </c>
      <c r="O357" s="75">
        <v>12958</v>
      </c>
      <c r="P357" s="73">
        <v>0</v>
      </c>
      <c r="Q357" s="73">
        <v>12961</v>
      </c>
      <c r="R357" s="69">
        <v>0</v>
      </c>
      <c r="S357" s="73">
        <v>31388</v>
      </c>
      <c r="T357" s="73">
        <v>0</v>
      </c>
      <c r="U357" s="73">
        <v>31394</v>
      </c>
      <c r="V357" s="76">
        <v>0</v>
      </c>
      <c r="W357" s="66">
        <v>0</v>
      </c>
      <c r="X357" s="77">
        <v>1.17518245652711E-4</v>
      </c>
      <c r="Y357" s="66">
        <v>0</v>
      </c>
      <c r="Z357" s="66">
        <v>0</v>
      </c>
      <c r="AA357" s="79">
        <v>4.3097444129487599E-5</v>
      </c>
      <c r="AC357" s="66" t="s">
        <v>28</v>
      </c>
    </row>
    <row r="358" spans="1:29" s="78" customFormat="1" x14ac:dyDescent="0.2">
      <c r="A358" s="66" t="s">
        <v>784</v>
      </c>
      <c r="B358" s="71" t="s">
        <v>196</v>
      </c>
      <c r="C358" s="66" t="s">
        <v>912</v>
      </c>
      <c r="D358" s="66" t="s">
        <v>28</v>
      </c>
      <c r="E358" s="66" t="s">
        <v>913</v>
      </c>
      <c r="F358" s="66" t="s">
        <v>878</v>
      </c>
      <c r="G358" s="72">
        <v>17195</v>
      </c>
      <c r="H358" s="73">
        <v>0</v>
      </c>
      <c r="I358" s="74">
        <v>17196</v>
      </c>
      <c r="J358" s="68">
        <v>0</v>
      </c>
      <c r="K358" s="75">
        <v>15213</v>
      </c>
      <c r="L358" s="73">
        <v>0</v>
      </c>
      <c r="M358" s="73">
        <v>15215</v>
      </c>
      <c r="N358" s="68">
        <v>0</v>
      </c>
      <c r="O358" s="75">
        <v>18089</v>
      </c>
      <c r="P358" s="73">
        <v>1</v>
      </c>
      <c r="Q358" s="73">
        <v>18091</v>
      </c>
      <c r="R358" s="69">
        <v>5.5276104140180201E-5</v>
      </c>
      <c r="S358" s="73">
        <v>50497</v>
      </c>
      <c r="T358" s="73">
        <v>1</v>
      </c>
      <c r="U358" s="73">
        <v>50502</v>
      </c>
      <c r="V358" s="80">
        <v>1.9802764465919401E-5</v>
      </c>
      <c r="W358" s="81">
        <v>5.01362462624066E-7</v>
      </c>
      <c r="X358" s="77">
        <v>1.1032894755762999E-4</v>
      </c>
      <c r="Y358" s="81">
        <v>9.2089434351062496E-17</v>
      </c>
      <c r="Z358" s="66">
        <v>0</v>
      </c>
      <c r="AA358" s="79">
        <v>4.94174676365505E-5</v>
      </c>
      <c r="AC358" s="66" t="s">
        <v>28</v>
      </c>
    </row>
    <row r="359" spans="1:29" s="78" customFormat="1" x14ac:dyDescent="0.2">
      <c r="A359" s="66" t="s">
        <v>784</v>
      </c>
      <c r="B359" s="71" t="s">
        <v>196</v>
      </c>
      <c r="C359" s="66" t="s">
        <v>912</v>
      </c>
      <c r="D359" s="66" t="s">
        <v>28</v>
      </c>
      <c r="E359" s="66" t="s">
        <v>913</v>
      </c>
      <c r="F359" s="66" t="s">
        <v>879</v>
      </c>
      <c r="G359" s="72">
        <v>12543</v>
      </c>
      <c r="H359" s="73">
        <v>9</v>
      </c>
      <c r="I359" s="74">
        <v>12554</v>
      </c>
      <c r="J359" s="68">
        <v>7.1690297913015776E-4</v>
      </c>
      <c r="K359" s="75">
        <v>15185</v>
      </c>
      <c r="L359" s="73">
        <v>2</v>
      </c>
      <c r="M359" s="73">
        <v>15191</v>
      </c>
      <c r="N359" s="68">
        <v>1.3165690211309328E-4</v>
      </c>
      <c r="O359" s="75">
        <v>15369</v>
      </c>
      <c r="P359" s="73">
        <v>3</v>
      </c>
      <c r="Q359" s="73">
        <v>15374</v>
      </c>
      <c r="R359" s="69">
        <v>1.9513464290360347E-4</v>
      </c>
      <c r="S359" s="73">
        <v>43097</v>
      </c>
      <c r="T359" s="73">
        <v>14</v>
      </c>
      <c r="U359" s="73">
        <v>43119</v>
      </c>
      <c r="V359" s="76">
        <v>3.24743105008003E-4</v>
      </c>
      <c r="W359" s="66">
        <v>1.7755108689154701E-4</v>
      </c>
      <c r="X359" s="77">
        <v>5.4480378189080596E-4</v>
      </c>
      <c r="Y359" s="66">
        <v>2.4012973409159901E-4</v>
      </c>
      <c r="Z359" s="81">
        <v>8.8510800620819998E-5</v>
      </c>
      <c r="AA359" s="77">
        <v>4.4525915033056602E-4</v>
      </c>
      <c r="AC359" s="66" t="s">
        <v>28</v>
      </c>
    </row>
    <row r="360" spans="1:29" s="78" customFormat="1" x14ac:dyDescent="0.2">
      <c r="A360" s="66" t="s">
        <v>784</v>
      </c>
      <c r="B360" s="71" t="s">
        <v>196</v>
      </c>
      <c r="C360" s="66" t="s">
        <v>912</v>
      </c>
      <c r="D360" s="66" t="s">
        <v>28</v>
      </c>
      <c r="E360" s="66" t="s">
        <v>913</v>
      </c>
      <c r="F360" s="66" t="s">
        <v>880</v>
      </c>
      <c r="G360" s="72">
        <v>33500</v>
      </c>
      <c r="H360" s="73">
        <v>1</v>
      </c>
      <c r="I360" s="74">
        <v>33504</v>
      </c>
      <c r="J360" s="68">
        <v>2.9847182425978987E-5</v>
      </c>
      <c r="K360" s="75">
        <v>30458</v>
      </c>
      <c r="L360" s="73">
        <v>3</v>
      </c>
      <c r="M360" s="73">
        <v>30463</v>
      </c>
      <c r="N360" s="68">
        <v>9.8480123428421366E-5</v>
      </c>
      <c r="O360" s="75">
        <v>22978</v>
      </c>
      <c r="P360" s="73">
        <v>0</v>
      </c>
      <c r="Q360" s="73">
        <v>22979</v>
      </c>
      <c r="R360" s="69">
        <v>0</v>
      </c>
      <c r="S360" s="73">
        <v>86936</v>
      </c>
      <c r="T360" s="73">
        <v>4</v>
      </c>
      <c r="U360" s="73">
        <v>86946</v>
      </c>
      <c r="V360" s="80">
        <v>4.6008741660915602E-5</v>
      </c>
      <c r="W360" s="81">
        <v>1.25359713183605E-5</v>
      </c>
      <c r="X360" s="77">
        <v>1.1779642338183801E-4</v>
      </c>
      <c r="Y360" s="81">
        <v>1.47407690417754E-16</v>
      </c>
      <c r="Z360" s="66">
        <v>0</v>
      </c>
      <c r="AA360" s="79">
        <v>4.7931978764177703E-5</v>
      </c>
      <c r="AC360" s="66" t="s">
        <v>28</v>
      </c>
    </row>
    <row r="361" spans="1:29" s="82" customFormat="1" x14ac:dyDescent="0.2">
      <c r="A361" s="66" t="s">
        <v>784</v>
      </c>
      <c r="B361" s="71" t="s">
        <v>196</v>
      </c>
      <c r="C361" s="66" t="s">
        <v>912</v>
      </c>
      <c r="D361" s="66" t="s">
        <v>28</v>
      </c>
      <c r="E361" s="66" t="s">
        <v>913</v>
      </c>
      <c r="F361" s="66" t="s">
        <v>881</v>
      </c>
      <c r="G361" s="72">
        <v>18406</v>
      </c>
      <c r="H361" s="73">
        <v>1</v>
      </c>
      <c r="I361" s="74">
        <v>18410</v>
      </c>
      <c r="J361" s="68">
        <v>5.4318305268875612E-5</v>
      </c>
      <c r="K361" s="75">
        <v>26590</v>
      </c>
      <c r="L361" s="73">
        <v>2</v>
      </c>
      <c r="M361" s="73">
        <v>26597</v>
      </c>
      <c r="N361" s="68">
        <v>7.5196450727525659E-5</v>
      </c>
      <c r="O361" s="75">
        <v>18519</v>
      </c>
      <c r="P361" s="73">
        <v>0</v>
      </c>
      <c r="Q361" s="73">
        <v>18523</v>
      </c>
      <c r="R361" s="69">
        <v>0</v>
      </c>
      <c r="S361" s="73">
        <v>63515</v>
      </c>
      <c r="T361" s="73">
        <v>3</v>
      </c>
      <c r="U361" s="73">
        <v>63530</v>
      </c>
      <c r="V361" s="80">
        <v>4.7230706256494199E-5</v>
      </c>
      <c r="W361" s="81">
        <v>9.7402130130610999E-6</v>
      </c>
      <c r="X361" s="77">
        <v>1.3802190016324399E-4</v>
      </c>
      <c r="Y361" s="66" t="s">
        <v>832</v>
      </c>
      <c r="Z361" s="66" t="s">
        <v>832</v>
      </c>
      <c r="AA361" s="77" t="s">
        <v>832</v>
      </c>
      <c r="AC361" s="66" t="s">
        <v>28</v>
      </c>
    </row>
    <row r="362" spans="1:29" s="82" customFormat="1" x14ac:dyDescent="0.2">
      <c r="A362" s="66" t="s">
        <v>784</v>
      </c>
      <c r="B362" s="71" t="s">
        <v>196</v>
      </c>
      <c r="C362" s="66" t="s">
        <v>912</v>
      </c>
      <c r="D362" s="66" t="s">
        <v>28</v>
      </c>
      <c r="E362" s="66" t="s">
        <v>913</v>
      </c>
      <c r="F362" s="66" t="s">
        <v>882</v>
      </c>
      <c r="G362" s="72">
        <v>11061</v>
      </c>
      <c r="H362" s="73">
        <v>2</v>
      </c>
      <c r="I362" s="74">
        <v>11065</v>
      </c>
      <c r="J362" s="68">
        <v>1.8075011296882061E-4</v>
      </c>
      <c r="K362" s="75">
        <v>11063</v>
      </c>
      <c r="L362" s="73">
        <v>1</v>
      </c>
      <c r="M362" s="73">
        <v>11067</v>
      </c>
      <c r="N362" s="68">
        <v>9.0358724134815212E-5</v>
      </c>
      <c r="O362" s="75">
        <v>11263</v>
      </c>
      <c r="P362" s="73">
        <v>2</v>
      </c>
      <c r="Q362" s="73">
        <v>11265</v>
      </c>
      <c r="R362" s="69">
        <v>1.7754105636928541E-4</v>
      </c>
      <c r="S362" s="73">
        <v>33387</v>
      </c>
      <c r="T362" s="73">
        <v>5</v>
      </c>
      <c r="U362" s="73">
        <v>33397</v>
      </c>
      <c r="V362" s="76">
        <v>1.4973646382366999E-4</v>
      </c>
      <c r="W362" s="81">
        <v>4.86207524433605E-5</v>
      </c>
      <c r="X362" s="77">
        <v>3.4940006718542902E-4</v>
      </c>
      <c r="Y362" s="66" t="s">
        <v>832</v>
      </c>
      <c r="Z362" s="66" t="s">
        <v>832</v>
      </c>
      <c r="AA362" s="77" t="s">
        <v>832</v>
      </c>
      <c r="AC362" s="66" t="s">
        <v>28</v>
      </c>
    </row>
    <row r="363" spans="1:29" s="82" customFormat="1" x14ac:dyDescent="0.2">
      <c r="A363" s="83" t="s">
        <v>784</v>
      </c>
      <c r="B363" s="84" t="s">
        <v>196</v>
      </c>
      <c r="C363" s="83" t="s">
        <v>912</v>
      </c>
      <c r="D363" s="83" t="s">
        <v>28</v>
      </c>
      <c r="E363" s="83" t="s">
        <v>913</v>
      </c>
      <c r="F363" s="83" t="s">
        <v>883</v>
      </c>
      <c r="G363" s="85">
        <v>11946</v>
      </c>
      <c r="H363" s="86">
        <v>3</v>
      </c>
      <c r="I363" s="87">
        <v>11950</v>
      </c>
      <c r="J363" s="88">
        <v>2.5104602510460253E-4</v>
      </c>
      <c r="K363" s="89">
        <v>11919</v>
      </c>
      <c r="L363" s="86">
        <v>0</v>
      </c>
      <c r="M363" s="86">
        <v>11921</v>
      </c>
      <c r="N363" s="88">
        <v>0</v>
      </c>
      <c r="O363" s="89">
        <v>17344</v>
      </c>
      <c r="P363" s="86">
        <v>0</v>
      </c>
      <c r="Q363" s="86">
        <v>17350</v>
      </c>
      <c r="R363" s="90">
        <v>0</v>
      </c>
      <c r="S363" s="86">
        <v>41209</v>
      </c>
      <c r="T363" s="86">
        <v>3</v>
      </c>
      <c r="U363" s="86">
        <v>41221</v>
      </c>
      <c r="V363" s="94">
        <v>7.2794331748034596E-5</v>
      </c>
      <c r="W363" s="95">
        <v>1.50121928419981E-5</v>
      </c>
      <c r="X363" s="93">
        <v>2.12721043273551E-4</v>
      </c>
      <c r="Y363" s="83" t="s">
        <v>832</v>
      </c>
      <c r="Z363" s="83" t="s">
        <v>832</v>
      </c>
      <c r="AA363" s="93" t="s">
        <v>832</v>
      </c>
      <c r="AC363" s="83" t="s">
        <v>28</v>
      </c>
    </row>
    <row r="364" spans="1:29" s="78" customFormat="1" x14ac:dyDescent="0.2">
      <c r="A364" s="66" t="s">
        <v>785</v>
      </c>
      <c r="B364" s="71" t="s">
        <v>203</v>
      </c>
      <c r="C364" s="66" t="s">
        <v>914</v>
      </c>
      <c r="D364" s="66" t="s">
        <v>890</v>
      </c>
      <c r="E364" s="66" t="s">
        <v>320</v>
      </c>
      <c r="F364" s="66" t="s">
        <v>867</v>
      </c>
      <c r="G364" s="72">
        <v>1532</v>
      </c>
      <c r="H364" s="73">
        <v>1610</v>
      </c>
      <c r="I364" s="74">
        <v>3142</v>
      </c>
      <c r="J364" s="68">
        <v>0.51241247612985363</v>
      </c>
      <c r="K364" s="75">
        <v>1497</v>
      </c>
      <c r="L364" s="73">
        <v>1692</v>
      </c>
      <c r="M364" s="73">
        <v>3189</v>
      </c>
      <c r="N364" s="68">
        <v>0.53057384760112891</v>
      </c>
      <c r="O364" s="75">
        <v>2402</v>
      </c>
      <c r="P364" s="73">
        <v>2611</v>
      </c>
      <c r="Q364" s="73">
        <v>5013</v>
      </c>
      <c r="R364" s="69">
        <v>0.52084580091761423</v>
      </c>
      <c r="S364" s="73">
        <v>5431</v>
      </c>
      <c r="T364" s="73">
        <v>5913</v>
      </c>
      <c r="U364" s="73">
        <v>11344</v>
      </c>
      <c r="V364" s="76">
        <v>0.52124471086036706</v>
      </c>
      <c r="W364" s="66">
        <v>0.51200348187084099</v>
      </c>
      <c r="X364" s="77">
        <v>0.53047503167943999</v>
      </c>
      <c r="Y364" s="66">
        <v>0.52113151267429003</v>
      </c>
      <c r="Z364" s="66">
        <v>0.511932520107654</v>
      </c>
      <c r="AA364" s="77">
        <v>0.53032090467257398</v>
      </c>
      <c r="AC364" s="66" t="s">
        <v>662</v>
      </c>
    </row>
    <row r="365" spans="1:29" s="78" customFormat="1" x14ac:dyDescent="0.2">
      <c r="A365" s="66" t="s">
        <v>785</v>
      </c>
      <c r="B365" s="71" t="s">
        <v>203</v>
      </c>
      <c r="C365" s="66" t="s">
        <v>914</v>
      </c>
      <c r="D365" s="66" t="s">
        <v>890</v>
      </c>
      <c r="E365" s="66" t="s">
        <v>320</v>
      </c>
      <c r="F365" s="66" t="s">
        <v>868</v>
      </c>
      <c r="G365" s="72">
        <v>19661</v>
      </c>
      <c r="H365" s="73">
        <v>17635</v>
      </c>
      <c r="I365" s="74">
        <v>37301</v>
      </c>
      <c r="J365" s="68">
        <v>0.47277552880619822</v>
      </c>
      <c r="K365" s="75">
        <v>18742</v>
      </c>
      <c r="L365" s="73">
        <v>17997</v>
      </c>
      <c r="M365" s="73">
        <v>36743</v>
      </c>
      <c r="N365" s="68">
        <v>0.48980758239664696</v>
      </c>
      <c r="O365" s="75">
        <v>16696</v>
      </c>
      <c r="P365" s="73">
        <v>15514</v>
      </c>
      <c r="Q365" s="73">
        <v>32215</v>
      </c>
      <c r="R365" s="69">
        <v>0.48157690516839979</v>
      </c>
      <c r="S365" s="73">
        <v>55099</v>
      </c>
      <c r="T365" s="73">
        <v>51146</v>
      </c>
      <c r="U365" s="73">
        <v>106259</v>
      </c>
      <c r="V365" s="76">
        <v>0.48139677161278199</v>
      </c>
      <c r="W365" s="66">
        <v>0.47838817112954002</v>
      </c>
      <c r="X365" s="77">
        <v>0.484406387758896</v>
      </c>
      <c r="Y365" s="66">
        <v>0.48127415316559902</v>
      </c>
      <c r="Z365" s="66">
        <v>0.478269095442102</v>
      </c>
      <c r="AA365" s="77">
        <v>0.48428009263696897</v>
      </c>
      <c r="AC365" s="66" t="s">
        <v>662</v>
      </c>
    </row>
    <row r="366" spans="1:29" s="78" customFormat="1" x14ac:dyDescent="0.2">
      <c r="A366" s="66" t="s">
        <v>785</v>
      </c>
      <c r="B366" s="71" t="s">
        <v>203</v>
      </c>
      <c r="C366" s="66" t="s">
        <v>914</v>
      </c>
      <c r="D366" s="66" t="s">
        <v>890</v>
      </c>
      <c r="E366" s="66" t="s">
        <v>320</v>
      </c>
      <c r="F366" s="66" t="s">
        <v>869</v>
      </c>
      <c r="G366" s="72">
        <v>11135</v>
      </c>
      <c r="H366" s="73">
        <v>11126</v>
      </c>
      <c r="I366" s="74">
        <v>22263</v>
      </c>
      <c r="J366" s="68">
        <v>0.49975295333063829</v>
      </c>
      <c r="K366" s="75">
        <v>12079</v>
      </c>
      <c r="L366" s="73">
        <v>10901</v>
      </c>
      <c r="M366" s="73">
        <v>22984</v>
      </c>
      <c r="N366" s="68">
        <v>0.47428646014618864</v>
      </c>
      <c r="O366" s="75">
        <v>13142</v>
      </c>
      <c r="P366" s="73">
        <v>12049</v>
      </c>
      <c r="Q366" s="73">
        <v>25192</v>
      </c>
      <c r="R366" s="69">
        <v>0.47828675770085743</v>
      </c>
      <c r="S366" s="73">
        <v>36356</v>
      </c>
      <c r="T366" s="73">
        <v>34076</v>
      </c>
      <c r="U366" s="73">
        <v>70439</v>
      </c>
      <c r="V366" s="76">
        <v>0.48381417537483001</v>
      </c>
      <c r="W366" s="66">
        <v>0.48011713514877002</v>
      </c>
      <c r="X366" s="77">
        <v>0.48751254923465198</v>
      </c>
      <c r="Y366" s="66">
        <v>0.48369212805793899</v>
      </c>
      <c r="Z366" s="66">
        <v>0.48000091475239498</v>
      </c>
      <c r="AA366" s="77">
        <v>0.48738450656018201</v>
      </c>
      <c r="AC366" s="66" t="s">
        <v>662</v>
      </c>
    </row>
    <row r="367" spans="1:29" s="78" customFormat="1" x14ac:dyDescent="0.2">
      <c r="A367" s="66" t="s">
        <v>785</v>
      </c>
      <c r="B367" s="71" t="s">
        <v>203</v>
      </c>
      <c r="C367" s="66" t="s">
        <v>914</v>
      </c>
      <c r="D367" s="66" t="s">
        <v>890</v>
      </c>
      <c r="E367" s="66" t="s">
        <v>320</v>
      </c>
      <c r="F367" s="66" t="s">
        <v>870</v>
      </c>
      <c r="G367" s="72">
        <v>29240</v>
      </c>
      <c r="H367" s="73">
        <v>8</v>
      </c>
      <c r="I367" s="74">
        <v>29251</v>
      </c>
      <c r="J367" s="68">
        <v>2.7349492325048718E-4</v>
      </c>
      <c r="K367" s="75">
        <v>22426</v>
      </c>
      <c r="L367" s="73">
        <v>8</v>
      </c>
      <c r="M367" s="73">
        <v>22435</v>
      </c>
      <c r="N367" s="68">
        <v>3.5658569199910854E-4</v>
      </c>
      <c r="O367" s="75">
        <v>61142</v>
      </c>
      <c r="P367" s="73">
        <v>13</v>
      </c>
      <c r="Q367" s="73">
        <v>61167</v>
      </c>
      <c r="R367" s="69">
        <v>2.1253290172805597E-4</v>
      </c>
      <c r="S367" s="73">
        <v>112808</v>
      </c>
      <c r="T367" s="73">
        <v>29</v>
      </c>
      <c r="U367" s="73">
        <v>112853</v>
      </c>
      <c r="V367" s="76">
        <v>2.5700789634605702E-4</v>
      </c>
      <c r="W367" s="66">
        <v>1.7212876502304501E-4</v>
      </c>
      <c r="X367" s="77">
        <v>3.6908552160633902E-4</v>
      </c>
      <c r="Y367" s="81">
        <v>2.9509599945850901E-5</v>
      </c>
      <c r="Z367" s="66">
        <v>0</v>
      </c>
      <c r="AA367" s="77">
        <v>1.6101215005474501E-4</v>
      </c>
      <c r="AC367" s="66" t="s">
        <v>662</v>
      </c>
    </row>
    <row r="368" spans="1:29" s="78" customFormat="1" x14ac:dyDescent="0.2">
      <c r="A368" s="66" t="s">
        <v>785</v>
      </c>
      <c r="B368" s="71" t="s">
        <v>203</v>
      </c>
      <c r="C368" s="66" t="s">
        <v>914</v>
      </c>
      <c r="D368" s="66" t="s">
        <v>890</v>
      </c>
      <c r="E368" s="66" t="s">
        <v>320</v>
      </c>
      <c r="F368" s="66" t="s">
        <v>871</v>
      </c>
      <c r="G368" s="72">
        <v>57970</v>
      </c>
      <c r="H368" s="73">
        <v>17</v>
      </c>
      <c r="I368" s="74">
        <v>57993</v>
      </c>
      <c r="J368" s="68">
        <v>2.9313882709982241E-4</v>
      </c>
      <c r="K368" s="75">
        <v>55262</v>
      </c>
      <c r="L368" s="73">
        <v>13</v>
      </c>
      <c r="M368" s="73">
        <v>55277</v>
      </c>
      <c r="N368" s="68">
        <v>2.3517918845089277E-4</v>
      </c>
      <c r="O368" s="75">
        <v>55449</v>
      </c>
      <c r="P368" s="73">
        <v>21</v>
      </c>
      <c r="Q368" s="73">
        <v>55472</v>
      </c>
      <c r="R368" s="69">
        <v>3.7856936832996829E-4</v>
      </c>
      <c r="S368" s="73">
        <v>168681</v>
      </c>
      <c r="T368" s="73">
        <v>51</v>
      </c>
      <c r="U368" s="73">
        <v>168742</v>
      </c>
      <c r="V368" s="76">
        <v>3.0225446269824301E-4</v>
      </c>
      <c r="W368" s="66">
        <v>2.2505632198477501E-4</v>
      </c>
      <c r="X368" s="77">
        <v>3.9738989007454602E-4</v>
      </c>
      <c r="Y368" s="81">
        <v>7.4263566575514807E-5</v>
      </c>
      <c r="Z368" s="66">
        <v>0</v>
      </c>
      <c r="AA368" s="77">
        <v>1.9501731157174E-4</v>
      </c>
      <c r="AC368" s="66" t="s">
        <v>662</v>
      </c>
    </row>
    <row r="369" spans="1:29" s="78" customFormat="1" x14ac:dyDescent="0.2">
      <c r="A369" s="66" t="s">
        <v>785</v>
      </c>
      <c r="B369" s="71" t="s">
        <v>203</v>
      </c>
      <c r="C369" s="66" t="s">
        <v>914</v>
      </c>
      <c r="D369" s="66" t="s">
        <v>890</v>
      </c>
      <c r="E369" s="66" t="s">
        <v>320</v>
      </c>
      <c r="F369" s="66" t="s">
        <v>872</v>
      </c>
      <c r="G369" s="72">
        <v>15752</v>
      </c>
      <c r="H369" s="73">
        <v>2</v>
      </c>
      <c r="I369" s="74">
        <v>15757</v>
      </c>
      <c r="J369" s="68">
        <v>1.2692771466649744E-4</v>
      </c>
      <c r="K369" s="75">
        <v>14632</v>
      </c>
      <c r="L369" s="73">
        <v>10</v>
      </c>
      <c r="M369" s="73">
        <v>14642</v>
      </c>
      <c r="N369" s="68">
        <v>6.8296680781314029E-4</v>
      </c>
      <c r="O369" s="75">
        <v>18528</v>
      </c>
      <c r="P369" s="73">
        <v>3</v>
      </c>
      <c r="Q369" s="73">
        <v>18532</v>
      </c>
      <c r="R369" s="69">
        <v>1.6188214979494928E-4</v>
      </c>
      <c r="S369" s="73">
        <v>48912</v>
      </c>
      <c r="T369" s="73">
        <v>15</v>
      </c>
      <c r="U369" s="73">
        <v>48931</v>
      </c>
      <c r="V369" s="76">
        <v>3.0657918940462297E-4</v>
      </c>
      <c r="W369" s="66">
        <v>1.71599874049398E-4</v>
      </c>
      <c r="X369" s="77">
        <v>5.05605417463226E-4</v>
      </c>
      <c r="Y369" s="81">
        <v>7.7837919780030304E-5</v>
      </c>
      <c r="Z369" s="66">
        <v>0</v>
      </c>
      <c r="AA369" s="77">
        <v>2.7603827121803001E-4</v>
      </c>
      <c r="AC369" s="66" t="s">
        <v>662</v>
      </c>
    </row>
    <row r="370" spans="1:29" s="78" customFormat="1" x14ac:dyDescent="0.2">
      <c r="A370" s="66" t="s">
        <v>785</v>
      </c>
      <c r="B370" s="71" t="s">
        <v>203</v>
      </c>
      <c r="C370" s="66" t="s">
        <v>914</v>
      </c>
      <c r="D370" s="66" t="s">
        <v>890</v>
      </c>
      <c r="E370" s="66" t="s">
        <v>320</v>
      </c>
      <c r="F370" s="66" t="s">
        <v>873</v>
      </c>
      <c r="G370" s="72">
        <v>16243</v>
      </c>
      <c r="H370" s="73">
        <v>1</v>
      </c>
      <c r="I370" s="74">
        <v>16245</v>
      </c>
      <c r="J370" s="68">
        <v>6.1557402277623885E-5</v>
      </c>
      <c r="K370" s="75">
        <v>10602</v>
      </c>
      <c r="L370" s="73">
        <v>2</v>
      </c>
      <c r="M370" s="73">
        <v>10605</v>
      </c>
      <c r="N370" s="68">
        <v>1.885902876001886E-4</v>
      </c>
      <c r="O370" s="75">
        <v>21589</v>
      </c>
      <c r="P370" s="73">
        <v>3</v>
      </c>
      <c r="Q370" s="73">
        <v>21594</v>
      </c>
      <c r="R370" s="69">
        <v>1.3892747985551541E-4</v>
      </c>
      <c r="S370" s="73">
        <v>48434</v>
      </c>
      <c r="T370" s="73">
        <v>6</v>
      </c>
      <c r="U370" s="73">
        <v>48444</v>
      </c>
      <c r="V370" s="76">
        <v>1.2386457473162699E-4</v>
      </c>
      <c r="W370" s="81">
        <v>4.5457428824467399E-5</v>
      </c>
      <c r="X370" s="77">
        <v>2.6958138772332699E-4</v>
      </c>
      <c r="Y370" s="81">
        <v>7.7568521630032796E-17</v>
      </c>
      <c r="Z370" s="66">
        <v>0</v>
      </c>
      <c r="AA370" s="79">
        <v>8.6076193853597502E-5</v>
      </c>
      <c r="AC370" s="66" t="s">
        <v>662</v>
      </c>
    </row>
    <row r="371" spans="1:29" s="78" customFormat="1" x14ac:dyDescent="0.2">
      <c r="A371" s="66" t="s">
        <v>785</v>
      </c>
      <c r="B371" s="71" t="s">
        <v>203</v>
      </c>
      <c r="C371" s="66" t="s">
        <v>914</v>
      </c>
      <c r="D371" s="66" t="s">
        <v>890</v>
      </c>
      <c r="E371" s="66" t="s">
        <v>320</v>
      </c>
      <c r="F371" s="66" t="s">
        <v>874</v>
      </c>
      <c r="G371" s="72" t="s">
        <v>832</v>
      </c>
      <c r="H371" s="73" t="s">
        <v>832</v>
      </c>
      <c r="I371" s="74" t="s">
        <v>832</v>
      </c>
      <c r="J371" s="68" t="s">
        <v>832</v>
      </c>
      <c r="K371" s="75">
        <v>45958</v>
      </c>
      <c r="L371" s="73">
        <v>8</v>
      </c>
      <c r="M371" s="73">
        <v>45970</v>
      </c>
      <c r="N371" s="68">
        <v>1.7402653904720469E-4</v>
      </c>
      <c r="O371" s="75">
        <v>2498</v>
      </c>
      <c r="P371" s="73">
        <v>1</v>
      </c>
      <c r="Q371" s="73">
        <v>2499</v>
      </c>
      <c r="R371" s="69">
        <v>4.0016006402561027E-4</v>
      </c>
      <c r="S371" s="73">
        <v>48456</v>
      </c>
      <c r="T371" s="73">
        <v>9</v>
      </c>
      <c r="U371" s="73">
        <v>48469</v>
      </c>
      <c r="V371" s="76">
        <v>1.8570102135561701E-4</v>
      </c>
      <c r="W371" s="81">
        <v>8.4917735273072205E-5</v>
      </c>
      <c r="X371" s="77">
        <v>3.5248898068777402E-4</v>
      </c>
      <c r="Y371" s="81">
        <v>1.4045304460909399E-16</v>
      </c>
      <c r="Z371" s="66">
        <v>0</v>
      </c>
      <c r="AA371" s="77">
        <v>1.33257524194238E-4</v>
      </c>
      <c r="AC371" s="66" t="s">
        <v>662</v>
      </c>
    </row>
    <row r="372" spans="1:29" s="78" customFormat="1" x14ac:dyDescent="0.2">
      <c r="A372" s="66" t="s">
        <v>785</v>
      </c>
      <c r="B372" s="71" t="s">
        <v>203</v>
      </c>
      <c r="C372" s="66" t="s">
        <v>914</v>
      </c>
      <c r="D372" s="66" t="s">
        <v>890</v>
      </c>
      <c r="E372" s="66" t="s">
        <v>320</v>
      </c>
      <c r="F372" s="66" t="s">
        <v>875</v>
      </c>
      <c r="G372" s="72">
        <v>16693</v>
      </c>
      <c r="H372" s="73">
        <v>8</v>
      </c>
      <c r="I372" s="74">
        <v>16702</v>
      </c>
      <c r="J372" s="68">
        <v>4.7898455274817384E-4</v>
      </c>
      <c r="K372" s="75">
        <v>18850</v>
      </c>
      <c r="L372" s="73">
        <v>2</v>
      </c>
      <c r="M372" s="73">
        <v>18853</v>
      </c>
      <c r="N372" s="68">
        <v>1.0608391237468838E-4</v>
      </c>
      <c r="O372" s="75">
        <v>21393</v>
      </c>
      <c r="P372" s="73">
        <v>7</v>
      </c>
      <c r="Q372" s="73">
        <v>21402</v>
      </c>
      <c r="R372" s="69">
        <v>3.2707223623960375E-4</v>
      </c>
      <c r="S372" s="73">
        <v>56936</v>
      </c>
      <c r="T372" s="73">
        <v>17</v>
      </c>
      <c r="U372" s="73">
        <v>56957</v>
      </c>
      <c r="V372" s="76">
        <v>2.9849173880217001E-4</v>
      </c>
      <c r="W372" s="66">
        <v>1.73891745815787E-4</v>
      </c>
      <c r="X372" s="77">
        <v>4.7787131447775698E-4</v>
      </c>
      <c r="Y372" s="81">
        <v>6.9968226157005305E-5</v>
      </c>
      <c r="Z372" s="66">
        <v>0</v>
      </c>
      <c r="AA372" s="77">
        <v>2.5267242048348398E-4</v>
      </c>
      <c r="AC372" s="66" t="s">
        <v>662</v>
      </c>
    </row>
    <row r="373" spans="1:29" s="78" customFormat="1" x14ac:dyDescent="0.2">
      <c r="A373" s="66" t="s">
        <v>785</v>
      </c>
      <c r="B373" s="71" t="s">
        <v>203</v>
      </c>
      <c r="C373" s="66" t="s">
        <v>914</v>
      </c>
      <c r="D373" s="66" t="s">
        <v>890</v>
      </c>
      <c r="E373" s="66" t="s">
        <v>320</v>
      </c>
      <c r="F373" s="66" t="s">
        <v>876</v>
      </c>
      <c r="G373" s="72">
        <v>60956</v>
      </c>
      <c r="H373" s="73">
        <v>8</v>
      </c>
      <c r="I373" s="74">
        <v>60968</v>
      </c>
      <c r="J373" s="68">
        <v>1.312163758037003E-4</v>
      </c>
      <c r="K373" s="75">
        <v>61186</v>
      </c>
      <c r="L373" s="73">
        <v>16</v>
      </c>
      <c r="M373" s="73">
        <v>61209</v>
      </c>
      <c r="N373" s="68">
        <v>2.6139946739858516E-4</v>
      </c>
      <c r="O373" s="75">
        <v>76890</v>
      </c>
      <c r="P373" s="73">
        <v>10</v>
      </c>
      <c r="Q373" s="73">
        <v>76908</v>
      </c>
      <c r="R373" s="69">
        <v>1.3002548499505904E-4</v>
      </c>
      <c r="S373" s="73">
        <v>199032</v>
      </c>
      <c r="T373" s="73">
        <v>34</v>
      </c>
      <c r="U373" s="73">
        <v>199085</v>
      </c>
      <c r="V373" s="76">
        <v>1.7079762490832201E-4</v>
      </c>
      <c r="W373" s="66">
        <v>1.1828512925083999E-4</v>
      </c>
      <c r="X373" s="77">
        <v>2.38664461249444E-4</v>
      </c>
      <c r="Y373" s="81">
        <v>1.2918101502757399E-16</v>
      </c>
      <c r="Z373" s="66">
        <v>0</v>
      </c>
      <c r="AA373" s="79">
        <v>5.93002274964479E-5</v>
      </c>
      <c r="AC373" s="66" t="s">
        <v>662</v>
      </c>
    </row>
    <row r="374" spans="1:29" s="78" customFormat="1" x14ac:dyDescent="0.2">
      <c r="A374" s="66" t="s">
        <v>785</v>
      </c>
      <c r="B374" s="71" t="s">
        <v>203</v>
      </c>
      <c r="C374" s="66" t="s">
        <v>914</v>
      </c>
      <c r="D374" s="66" t="s">
        <v>890</v>
      </c>
      <c r="E374" s="66" t="s">
        <v>320</v>
      </c>
      <c r="F374" s="66" t="s">
        <v>877</v>
      </c>
      <c r="G374" s="72">
        <v>25556</v>
      </c>
      <c r="H374" s="73">
        <v>9</v>
      </c>
      <c r="I374" s="74">
        <v>25566</v>
      </c>
      <c r="J374" s="68">
        <v>3.5203003989673785E-4</v>
      </c>
      <c r="K374" s="75">
        <v>57399</v>
      </c>
      <c r="L374" s="73">
        <v>8</v>
      </c>
      <c r="M374" s="73">
        <v>57411</v>
      </c>
      <c r="N374" s="68">
        <v>1.3934611833969101E-4</v>
      </c>
      <c r="O374" s="75">
        <v>77199</v>
      </c>
      <c r="P374" s="73">
        <v>17</v>
      </c>
      <c r="Q374" s="73">
        <v>77218</v>
      </c>
      <c r="R374" s="69">
        <v>2.2015592219430704E-4</v>
      </c>
      <c r="S374" s="73">
        <v>160154</v>
      </c>
      <c r="T374" s="73">
        <v>34</v>
      </c>
      <c r="U374" s="73">
        <v>160195</v>
      </c>
      <c r="V374" s="76">
        <v>2.12250605538492E-4</v>
      </c>
      <c r="W374" s="66">
        <v>1.4699405234967099E-4</v>
      </c>
      <c r="X374" s="77">
        <v>2.96586437738552E-4</v>
      </c>
      <c r="Y374" s="81">
        <v>8.6518676990227399E-17</v>
      </c>
      <c r="Z374" s="66">
        <v>0</v>
      </c>
      <c r="AA374" s="79">
        <v>9.8459049420577995E-5</v>
      </c>
      <c r="AC374" s="66" t="s">
        <v>662</v>
      </c>
    </row>
    <row r="375" spans="1:29" s="78" customFormat="1" x14ac:dyDescent="0.2">
      <c r="A375" s="66" t="s">
        <v>785</v>
      </c>
      <c r="B375" s="71" t="s">
        <v>203</v>
      </c>
      <c r="C375" s="66" t="s">
        <v>914</v>
      </c>
      <c r="D375" s="66" t="s">
        <v>890</v>
      </c>
      <c r="E375" s="66" t="s">
        <v>320</v>
      </c>
      <c r="F375" s="66" t="s">
        <v>878</v>
      </c>
      <c r="G375" s="72">
        <v>15907</v>
      </c>
      <c r="H375" s="73">
        <v>8</v>
      </c>
      <c r="I375" s="74">
        <v>15915</v>
      </c>
      <c r="J375" s="68">
        <v>5.0267043669494191E-4</v>
      </c>
      <c r="K375" s="75">
        <v>19103</v>
      </c>
      <c r="L375" s="73">
        <v>6</v>
      </c>
      <c r="M375" s="73">
        <v>19111</v>
      </c>
      <c r="N375" s="68">
        <v>3.1395531369368424E-4</v>
      </c>
      <c r="O375" s="75">
        <v>20060</v>
      </c>
      <c r="P375" s="73">
        <v>3</v>
      </c>
      <c r="Q375" s="73">
        <v>20065</v>
      </c>
      <c r="R375" s="69">
        <v>1.4951407924246199E-4</v>
      </c>
      <c r="S375" s="73">
        <v>55070</v>
      </c>
      <c r="T375" s="73">
        <v>17</v>
      </c>
      <c r="U375" s="73">
        <v>55091</v>
      </c>
      <c r="V375" s="76">
        <v>3.08602755641077E-4</v>
      </c>
      <c r="W375" s="66">
        <v>1.79782427051939E-4</v>
      </c>
      <c r="X375" s="77">
        <v>4.94057078047164E-4</v>
      </c>
      <c r="Y375" s="81">
        <v>7.9881817729328102E-5</v>
      </c>
      <c r="Z375" s="66">
        <v>0</v>
      </c>
      <c r="AA375" s="77">
        <v>2.6769145936088599E-4</v>
      </c>
      <c r="AC375" s="66" t="s">
        <v>662</v>
      </c>
    </row>
    <row r="376" spans="1:29" s="78" customFormat="1" x14ac:dyDescent="0.2">
      <c r="A376" s="66" t="s">
        <v>785</v>
      </c>
      <c r="B376" s="71" t="s">
        <v>203</v>
      </c>
      <c r="C376" s="66" t="s">
        <v>914</v>
      </c>
      <c r="D376" s="66" t="s">
        <v>890</v>
      </c>
      <c r="E376" s="66" t="s">
        <v>320</v>
      </c>
      <c r="F376" s="66" t="s">
        <v>879</v>
      </c>
      <c r="G376" s="72">
        <v>8990</v>
      </c>
      <c r="H376" s="73">
        <v>1</v>
      </c>
      <c r="I376" s="74">
        <v>8993</v>
      </c>
      <c r="J376" s="68">
        <v>1.1119759813188036E-4</v>
      </c>
      <c r="K376" s="75">
        <v>8760</v>
      </c>
      <c r="L376" s="73">
        <v>0</v>
      </c>
      <c r="M376" s="73">
        <v>8760</v>
      </c>
      <c r="N376" s="68">
        <v>0</v>
      </c>
      <c r="O376" s="75">
        <v>15894</v>
      </c>
      <c r="P376" s="73">
        <v>4</v>
      </c>
      <c r="Q376" s="73">
        <v>15899</v>
      </c>
      <c r="R376" s="69">
        <v>2.5158815019812566E-4</v>
      </c>
      <c r="S376" s="73">
        <v>33644</v>
      </c>
      <c r="T376" s="73">
        <v>5</v>
      </c>
      <c r="U376" s="73">
        <v>33652</v>
      </c>
      <c r="V376" s="76">
        <v>1.48592825938364E-4</v>
      </c>
      <c r="W376" s="81">
        <v>4.8249390005392901E-5</v>
      </c>
      <c r="X376" s="77">
        <v>3.46731728768359E-4</v>
      </c>
      <c r="Y376" s="81">
        <v>1.07830540881998E-16</v>
      </c>
      <c r="Z376" s="66">
        <v>0</v>
      </c>
      <c r="AA376" s="77">
        <v>1.31553245750332E-4</v>
      </c>
      <c r="AC376" s="66" t="s">
        <v>662</v>
      </c>
    </row>
    <row r="377" spans="1:29" s="78" customFormat="1" x14ac:dyDescent="0.2">
      <c r="A377" s="66" t="s">
        <v>785</v>
      </c>
      <c r="B377" s="71" t="s">
        <v>203</v>
      </c>
      <c r="C377" s="66" t="s">
        <v>914</v>
      </c>
      <c r="D377" s="66" t="s">
        <v>890</v>
      </c>
      <c r="E377" s="66" t="s">
        <v>320</v>
      </c>
      <c r="F377" s="66" t="s">
        <v>880</v>
      </c>
      <c r="G377" s="72" t="s">
        <v>832</v>
      </c>
      <c r="H377" s="73" t="s">
        <v>832</v>
      </c>
      <c r="I377" s="74" t="s">
        <v>832</v>
      </c>
      <c r="J377" s="68" t="s">
        <v>832</v>
      </c>
      <c r="K377" s="75">
        <v>8525</v>
      </c>
      <c r="L377" s="73">
        <v>3</v>
      </c>
      <c r="M377" s="73">
        <v>8528</v>
      </c>
      <c r="N377" s="68">
        <v>3.5178236397748593E-4</v>
      </c>
      <c r="O377" s="75">
        <v>42948</v>
      </c>
      <c r="P377" s="73">
        <v>13</v>
      </c>
      <c r="Q377" s="73">
        <v>42965</v>
      </c>
      <c r="R377" s="69">
        <v>3.02571860816944E-4</v>
      </c>
      <c r="S377" s="73">
        <v>51473</v>
      </c>
      <c r="T377" s="73">
        <v>16</v>
      </c>
      <c r="U377" s="73">
        <v>51493</v>
      </c>
      <c r="V377" s="76">
        <v>3.1074598457923099E-4</v>
      </c>
      <c r="W377" s="66">
        <v>1.7762827902647601E-4</v>
      </c>
      <c r="X377" s="77">
        <v>5.0458308974050904E-4</v>
      </c>
      <c r="Y377" s="81">
        <v>8.1954218589848406E-5</v>
      </c>
      <c r="Z377" s="66">
        <v>0</v>
      </c>
      <c r="AA377" s="77">
        <v>2.7633455851718502E-4</v>
      </c>
      <c r="AC377" s="66" t="s">
        <v>662</v>
      </c>
    </row>
    <row r="378" spans="1:29" s="82" customFormat="1" x14ac:dyDescent="0.2">
      <c r="A378" s="66" t="s">
        <v>785</v>
      </c>
      <c r="B378" s="71" t="s">
        <v>203</v>
      </c>
      <c r="C378" s="66" t="s">
        <v>914</v>
      </c>
      <c r="D378" s="66" t="s">
        <v>890</v>
      </c>
      <c r="E378" s="66" t="s">
        <v>320</v>
      </c>
      <c r="F378" s="66" t="s">
        <v>881</v>
      </c>
      <c r="G378" s="72">
        <v>14040</v>
      </c>
      <c r="H378" s="73">
        <v>4</v>
      </c>
      <c r="I378" s="74">
        <v>14045</v>
      </c>
      <c r="J378" s="68">
        <v>2.8479886080455676E-4</v>
      </c>
      <c r="K378" s="75">
        <v>18975</v>
      </c>
      <c r="L378" s="73">
        <v>6</v>
      </c>
      <c r="M378" s="73">
        <v>18984</v>
      </c>
      <c r="N378" s="68">
        <v>3.1605562579013909E-4</v>
      </c>
      <c r="O378" s="75">
        <v>2955</v>
      </c>
      <c r="P378" s="73">
        <v>0</v>
      </c>
      <c r="Q378" s="73">
        <v>2955</v>
      </c>
      <c r="R378" s="69">
        <v>0</v>
      </c>
      <c r="S378" s="73">
        <v>35970</v>
      </c>
      <c r="T378" s="73">
        <v>10</v>
      </c>
      <c r="U378" s="73">
        <v>35984</v>
      </c>
      <c r="V378" s="76">
        <v>2.7793218454697102E-4</v>
      </c>
      <c r="W378" s="66">
        <v>1.3328707396183701E-4</v>
      </c>
      <c r="X378" s="77">
        <v>5.1106758760453299E-4</v>
      </c>
      <c r="Y378" s="66" t="s">
        <v>832</v>
      </c>
      <c r="Z378" s="66" t="s">
        <v>832</v>
      </c>
      <c r="AA378" s="77" t="s">
        <v>832</v>
      </c>
      <c r="AC378" s="66" t="s">
        <v>662</v>
      </c>
    </row>
    <row r="379" spans="1:29" s="82" customFormat="1" x14ac:dyDescent="0.2">
      <c r="A379" s="66" t="s">
        <v>785</v>
      </c>
      <c r="B379" s="71" t="s">
        <v>203</v>
      </c>
      <c r="C379" s="66" t="s">
        <v>914</v>
      </c>
      <c r="D379" s="66" t="s">
        <v>890</v>
      </c>
      <c r="E379" s="66" t="s">
        <v>320</v>
      </c>
      <c r="F379" s="66" t="s">
        <v>882</v>
      </c>
      <c r="G379" s="72">
        <v>11954</v>
      </c>
      <c r="H379" s="73">
        <v>3</v>
      </c>
      <c r="I379" s="74">
        <v>11959</v>
      </c>
      <c r="J379" s="68">
        <v>2.5085709507483901E-4</v>
      </c>
      <c r="K379" s="75">
        <v>13413</v>
      </c>
      <c r="L379" s="73">
        <v>1</v>
      </c>
      <c r="M379" s="73">
        <v>13414</v>
      </c>
      <c r="N379" s="68">
        <v>7.4548978678992101E-5</v>
      </c>
      <c r="O379" s="75">
        <v>5849</v>
      </c>
      <c r="P379" s="73">
        <v>0</v>
      </c>
      <c r="Q379" s="73">
        <v>5849</v>
      </c>
      <c r="R379" s="69">
        <v>0</v>
      </c>
      <c r="S379" s="73">
        <v>31216</v>
      </c>
      <c r="T379" s="73">
        <v>4</v>
      </c>
      <c r="U379" s="73">
        <v>31222</v>
      </c>
      <c r="V379" s="76">
        <v>1.28122998078155E-4</v>
      </c>
      <c r="W379" s="81">
        <v>3.4910272774737703E-5</v>
      </c>
      <c r="X379" s="77">
        <v>3.2801297088347499E-4</v>
      </c>
      <c r="Y379" s="66" t="s">
        <v>832</v>
      </c>
      <c r="Z379" s="66" t="s">
        <v>832</v>
      </c>
      <c r="AA379" s="77" t="s">
        <v>832</v>
      </c>
      <c r="AC379" s="66" t="s">
        <v>662</v>
      </c>
    </row>
    <row r="380" spans="1:29" s="82" customFormat="1" x14ac:dyDescent="0.2">
      <c r="A380" s="83" t="s">
        <v>785</v>
      </c>
      <c r="B380" s="84" t="s">
        <v>203</v>
      </c>
      <c r="C380" s="83" t="s">
        <v>914</v>
      </c>
      <c r="D380" s="83" t="s">
        <v>890</v>
      </c>
      <c r="E380" s="83" t="s">
        <v>320</v>
      </c>
      <c r="F380" s="83" t="s">
        <v>883</v>
      </c>
      <c r="G380" s="85">
        <v>7931</v>
      </c>
      <c r="H380" s="86">
        <v>3</v>
      </c>
      <c r="I380" s="87">
        <v>7935</v>
      </c>
      <c r="J380" s="88">
        <v>3.7807183364839322E-4</v>
      </c>
      <c r="K380" s="89">
        <v>8198</v>
      </c>
      <c r="L380" s="86">
        <v>2</v>
      </c>
      <c r="M380" s="86">
        <v>8200</v>
      </c>
      <c r="N380" s="88">
        <v>2.4390243902439024E-4</v>
      </c>
      <c r="O380" s="89">
        <v>22417</v>
      </c>
      <c r="P380" s="86">
        <v>5</v>
      </c>
      <c r="Q380" s="86">
        <v>22424</v>
      </c>
      <c r="R380" s="90">
        <v>2.2297538351765965E-4</v>
      </c>
      <c r="S380" s="86">
        <v>38546</v>
      </c>
      <c r="T380" s="86">
        <v>10</v>
      </c>
      <c r="U380" s="86">
        <v>38559</v>
      </c>
      <c r="V380" s="91">
        <v>2.5936300446104398E-4</v>
      </c>
      <c r="W380" s="83">
        <v>1.2438142433944801E-4</v>
      </c>
      <c r="X380" s="93">
        <v>4.7692590157022202E-4</v>
      </c>
      <c r="Y380" s="83" t="s">
        <v>832</v>
      </c>
      <c r="Z380" s="83" t="s">
        <v>832</v>
      </c>
      <c r="AA380" s="93" t="s">
        <v>832</v>
      </c>
      <c r="AC380" s="83" t="s">
        <v>662</v>
      </c>
    </row>
    <row r="381" spans="1:29" s="78" customFormat="1" x14ac:dyDescent="0.2">
      <c r="A381" s="66" t="s">
        <v>786</v>
      </c>
      <c r="B381" s="71" t="s">
        <v>212</v>
      </c>
      <c r="C381" s="66" t="s">
        <v>915</v>
      </c>
      <c r="D381" s="66" t="s">
        <v>308</v>
      </c>
      <c r="E381" s="66" t="s">
        <v>28</v>
      </c>
      <c r="F381" s="66" t="s">
        <v>867</v>
      </c>
      <c r="G381" s="72">
        <v>7401</v>
      </c>
      <c r="H381" s="73">
        <v>6825</v>
      </c>
      <c r="I381" s="74">
        <v>14227</v>
      </c>
      <c r="J381" s="68">
        <v>0.47972165600618544</v>
      </c>
      <c r="K381" s="75">
        <v>7337</v>
      </c>
      <c r="L381" s="73">
        <v>6734</v>
      </c>
      <c r="M381" s="73">
        <v>14074</v>
      </c>
      <c r="N381" s="68">
        <v>0.47847093932073326</v>
      </c>
      <c r="O381" s="75">
        <v>12712</v>
      </c>
      <c r="P381" s="73">
        <v>12632</v>
      </c>
      <c r="Q381" s="73">
        <v>25344</v>
      </c>
      <c r="R381" s="69">
        <v>0.49842171717171718</v>
      </c>
      <c r="S381" s="73">
        <v>27450</v>
      </c>
      <c r="T381" s="73">
        <v>26191</v>
      </c>
      <c r="U381" s="73">
        <v>53645</v>
      </c>
      <c r="V381" s="76">
        <v>0.48826457374023602</v>
      </c>
      <c r="W381" s="66">
        <v>0.48402588958111997</v>
      </c>
      <c r="X381" s="77">
        <v>0.492504527980964</v>
      </c>
      <c r="Y381" s="66">
        <v>0.48816701514476402</v>
      </c>
      <c r="Z381" s="66">
        <v>0.48393655464164298</v>
      </c>
      <c r="AA381" s="77">
        <v>0.49239858180974799</v>
      </c>
      <c r="AC381" s="66" t="s">
        <v>28</v>
      </c>
    </row>
    <row r="382" spans="1:29" s="78" customFormat="1" x14ac:dyDescent="0.2">
      <c r="A382" s="66" t="s">
        <v>786</v>
      </c>
      <c r="B382" s="71" t="s">
        <v>212</v>
      </c>
      <c r="C382" s="66" t="s">
        <v>915</v>
      </c>
      <c r="D382" s="66" t="s">
        <v>308</v>
      </c>
      <c r="E382" s="66" t="s">
        <v>28</v>
      </c>
      <c r="F382" s="66" t="s">
        <v>868</v>
      </c>
      <c r="G382" s="72">
        <v>13694</v>
      </c>
      <c r="H382" s="73">
        <v>13333</v>
      </c>
      <c r="I382" s="74">
        <v>27030</v>
      </c>
      <c r="J382" s="68">
        <v>0.49326674065852755</v>
      </c>
      <c r="K382" s="75">
        <v>17711</v>
      </c>
      <c r="L382" s="73">
        <v>19775</v>
      </c>
      <c r="M382" s="73">
        <v>37488</v>
      </c>
      <c r="N382" s="68">
        <v>0.52750213401621848</v>
      </c>
      <c r="O382" s="75">
        <v>11058</v>
      </c>
      <c r="P382" s="73">
        <v>10777</v>
      </c>
      <c r="Q382" s="73">
        <v>21838</v>
      </c>
      <c r="R382" s="69">
        <v>0.49349757303782399</v>
      </c>
      <c r="S382" s="73">
        <v>42463</v>
      </c>
      <c r="T382" s="73">
        <v>43885</v>
      </c>
      <c r="U382" s="73">
        <v>86356</v>
      </c>
      <c r="V382" s="76">
        <v>0.50823412238847498</v>
      </c>
      <c r="W382" s="66">
        <v>0.50489358424879804</v>
      </c>
      <c r="X382" s="77">
        <v>0.51157410726577701</v>
      </c>
      <c r="Y382" s="66">
        <v>0.50814037085354802</v>
      </c>
      <c r="Z382" s="66">
        <v>0.504804787250553</v>
      </c>
      <c r="AA382" s="77">
        <v>0.51147545721650201</v>
      </c>
      <c r="AC382" s="66" t="s">
        <v>28</v>
      </c>
    </row>
    <row r="383" spans="1:29" s="78" customFormat="1" x14ac:dyDescent="0.2">
      <c r="A383" s="66" t="s">
        <v>786</v>
      </c>
      <c r="B383" s="71" t="s">
        <v>212</v>
      </c>
      <c r="C383" s="66" t="s">
        <v>915</v>
      </c>
      <c r="D383" s="66" t="s">
        <v>308</v>
      </c>
      <c r="E383" s="66" t="s">
        <v>28</v>
      </c>
      <c r="F383" s="66" t="s">
        <v>869</v>
      </c>
      <c r="G383" s="72">
        <v>11241</v>
      </c>
      <c r="H383" s="73">
        <v>11427</v>
      </c>
      <c r="I383" s="74">
        <v>22669</v>
      </c>
      <c r="J383" s="68">
        <v>0.50408046230535097</v>
      </c>
      <c r="K383" s="75">
        <v>13411</v>
      </c>
      <c r="L383" s="73">
        <v>14230</v>
      </c>
      <c r="M383" s="73">
        <v>27643</v>
      </c>
      <c r="N383" s="68">
        <v>0.51477770140722789</v>
      </c>
      <c r="O383" s="75">
        <v>17519</v>
      </c>
      <c r="P383" s="73">
        <v>18112</v>
      </c>
      <c r="Q383" s="73">
        <v>35631</v>
      </c>
      <c r="R383" s="69">
        <v>0.50832140551766725</v>
      </c>
      <c r="S383" s="73">
        <v>42171</v>
      </c>
      <c r="T383" s="73">
        <v>43769</v>
      </c>
      <c r="U383" s="73">
        <v>85943</v>
      </c>
      <c r="V383" s="76">
        <v>0.50929718408191804</v>
      </c>
      <c r="W383" s="66">
        <v>0.50594880026821898</v>
      </c>
      <c r="X383" s="77">
        <v>0.51264494023547802</v>
      </c>
      <c r="Y383" s="66">
        <v>0.50920363563441395</v>
      </c>
      <c r="Z383" s="66">
        <v>0.505860237768745</v>
      </c>
      <c r="AA383" s="77">
        <v>0.51254646982322605</v>
      </c>
      <c r="AC383" s="66" t="s">
        <v>28</v>
      </c>
    </row>
    <row r="384" spans="1:29" s="78" customFormat="1" x14ac:dyDescent="0.2">
      <c r="A384" s="66" t="s">
        <v>786</v>
      </c>
      <c r="B384" s="71" t="s">
        <v>212</v>
      </c>
      <c r="C384" s="66" t="s">
        <v>915</v>
      </c>
      <c r="D384" s="66" t="s">
        <v>308</v>
      </c>
      <c r="E384" s="66" t="s">
        <v>28</v>
      </c>
      <c r="F384" s="66" t="s">
        <v>870</v>
      </c>
      <c r="G384" s="72">
        <v>41587</v>
      </c>
      <c r="H384" s="73">
        <v>7</v>
      </c>
      <c r="I384" s="74">
        <v>41598</v>
      </c>
      <c r="J384" s="68">
        <v>1.6827732102504928E-4</v>
      </c>
      <c r="K384" s="75">
        <v>21869</v>
      </c>
      <c r="L384" s="73">
        <v>4</v>
      </c>
      <c r="M384" s="73">
        <v>21873</v>
      </c>
      <c r="N384" s="68">
        <v>1.8287386275316601E-4</v>
      </c>
      <c r="O384" s="75">
        <v>36135</v>
      </c>
      <c r="P384" s="73">
        <v>6</v>
      </c>
      <c r="Q384" s="73">
        <v>36142</v>
      </c>
      <c r="R384" s="69">
        <v>1.6601184217807536E-4</v>
      </c>
      <c r="S384" s="73">
        <v>99591</v>
      </c>
      <c r="T384" s="73">
        <v>17</v>
      </c>
      <c r="U384" s="73">
        <v>99613</v>
      </c>
      <c r="V384" s="76">
        <v>1.7066902256846801E-4</v>
      </c>
      <c r="W384" s="81">
        <v>9.9424037907706097E-5</v>
      </c>
      <c r="X384" s="77">
        <v>2.7324362145929001E-4</v>
      </c>
      <c r="Y384" s="81">
        <v>1.2908374797947499E-16</v>
      </c>
      <c r="Z384" s="66">
        <v>0</v>
      </c>
      <c r="AA384" s="77">
        <v>1.03800951764836E-4</v>
      </c>
      <c r="AC384" s="66" t="s">
        <v>28</v>
      </c>
    </row>
    <row r="385" spans="1:29" s="78" customFormat="1" x14ac:dyDescent="0.2">
      <c r="A385" s="66" t="s">
        <v>786</v>
      </c>
      <c r="B385" s="71" t="s">
        <v>212</v>
      </c>
      <c r="C385" s="66" t="s">
        <v>915</v>
      </c>
      <c r="D385" s="66" t="s">
        <v>308</v>
      </c>
      <c r="E385" s="66" t="s">
        <v>28</v>
      </c>
      <c r="F385" s="66" t="s">
        <v>871</v>
      </c>
      <c r="G385" s="72">
        <v>22326</v>
      </c>
      <c r="H385" s="73">
        <v>1</v>
      </c>
      <c r="I385" s="74">
        <v>22332</v>
      </c>
      <c r="J385" s="68">
        <v>4.4778792763747088E-5</v>
      </c>
      <c r="K385" s="75">
        <v>22503</v>
      </c>
      <c r="L385" s="73">
        <v>4</v>
      </c>
      <c r="M385" s="73">
        <v>22507</v>
      </c>
      <c r="N385" s="68">
        <v>1.7772248633758387E-4</v>
      </c>
      <c r="O385" s="75">
        <v>50749</v>
      </c>
      <c r="P385" s="73">
        <v>13</v>
      </c>
      <c r="Q385" s="73">
        <v>50764</v>
      </c>
      <c r="R385" s="69">
        <v>2.5608699078086831E-4</v>
      </c>
      <c r="S385" s="73">
        <v>95578</v>
      </c>
      <c r="T385" s="73">
        <v>18</v>
      </c>
      <c r="U385" s="73">
        <v>95603</v>
      </c>
      <c r="V385" s="76">
        <v>1.8829239717143E-4</v>
      </c>
      <c r="W385" s="66">
        <v>1.1159770404093601E-4</v>
      </c>
      <c r="X385" s="77">
        <v>2.9756690360333298E-4</v>
      </c>
      <c r="Y385" s="81">
        <v>5.8159422498899402E-6</v>
      </c>
      <c r="Z385" s="66">
        <v>0</v>
      </c>
      <c r="AA385" s="77">
        <v>1.25784492413298E-4</v>
      </c>
      <c r="AC385" s="66" t="s">
        <v>28</v>
      </c>
    </row>
    <row r="386" spans="1:29" s="78" customFormat="1" x14ac:dyDescent="0.2">
      <c r="A386" s="66" t="s">
        <v>786</v>
      </c>
      <c r="B386" s="71" t="s">
        <v>212</v>
      </c>
      <c r="C386" s="66" t="s">
        <v>915</v>
      </c>
      <c r="D386" s="66" t="s">
        <v>308</v>
      </c>
      <c r="E386" s="66" t="s">
        <v>28</v>
      </c>
      <c r="F386" s="66" t="s">
        <v>872</v>
      </c>
      <c r="G386" s="72">
        <v>39281</v>
      </c>
      <c r="H386" s="73">
        <v>7</v>
      </c>
      <c r="I386" s="74">
        <v>39291</v>
      </c>
      <c r="J386" s="68">
        <v>1.7815784785319794E-4</v>
      </c>
      <c r="K386" s="75">
        <v>8036</v>
      </c>
      <c r="L386" s="73">
        <v>1</v>
      </c>
      <c r="M386" s="73">
        <v>8040</v>
      </c>
      <c r="N386" s="68">
        <v>1.2437810945273631E-4</v>
      </c>
      <c r="O386" s="75">
        <v>24513</v>
      </c>
      <c r="P386" s="73">
        <v>3</v>
      </c>
      <c r="Q386" s="73">
        <v>24519</v>
      </c>
      <c r="R386" s="69">
        <v>1.223540927444023E-4</v>
      </c>
      <c r="S386" s="73">
        <v>71830</v>
      </c>
      <c r="T386" s="73">
        <v>11</v>
      </c>
      <c r="U386" s="73">
        <v>71850</v>
      </c>
      <c r="V386" s="76">
        <v>1.5311590874291799E-4</v>
      </c>
      <c r="W386" s="81">
        <v>7.6437308697003005E-5</v>
      </c>
      <c r="X386" s="77">
        <v>2.7395010126045197E-4</v>
      </c>
      <c r="Y386" s="81">
        <v>1.13365813787684E-16</v>
      </c>
      <c r="Z386" s="66">
        <v>0</v>
      </c>
      <c r="AA386" s="77">
        <v>1.0185216833061E-4</v>
      </c>
      <c r="AC386" s="66" t="s">
        <v>28</v>
      </c>
    </row>
    <row r="387" spans="1:29" s="78" customFormat="1" x14ac:dyDescent="0.2">
      <c r="A387" s="66" t="s">
        <v>786</v>
      </c>
      <c r="B387" s="71" t="s">
        <v>212</v>
      </c>
      <c r="C387" s="66" t="s">
        <v>915</v>
      </c>
      <c r="D387" s="66" t="s">
        <v>308</v>
      </c>
      <c r="E387" s="66" t="s">
        <v>28</v>
      </c>
      <c r="F387" s="66" t="s">
        <v>873</v>
      </c>
      <c r="G387" s="72">
        <v>21381</v>
      </c>
      <c r="H387" s="73">
        <v>0</v>
      </c>
      <c r="I387" s="74">
        <v>21383</v>
      </c>
      <c r="J387" s="68">
        <v>0</v>
      </c>
      <c r="K387" s="75">
        <v>6760</v>
      </c>
      <c r="L387" s="73">
        <v>2</v>
      </c>
      <c r="M387" s="73">
        <v>6762</v>
      </c>
      <c r="N387" s="68">
        <v>2.9577048210588581E-4</v>
      </c>
      <c r="O387" s="75">
        <v>5616</v>
      </c>
      <c r="P387" s="73">
        <v>1</v>
      </c>
      <c r="Q387" s="73">
        <v>5617</v>
      </c>
      <c r="R387" s="69">
        <v>1.7803097739006588E-4</v>
      </c>
      <c r="S387" s="73">
        <v>33757</v>
      </c>
      <c r="T387" s="73">
        <v>3</v>
      </c>
      <c r="U387" s="73">
        <v>33762</v>
      </c>
      <c r="V387" s="80">
        <v>8.8862559241706198E-5</v>
      </c>
      <c r="W387" s="81">
        <v>1.83259709767333E-5</v>
      </c>
      <c r="X387" s="77">
        <v>2.5967192637010899E-4</v>
      </c>
      <c r="Y387" s="81">
        <v>1.0194391741903699E-16</v>
      </c>
      <c r="Z387" s="66">
        <v>0</v>
      </c>
      <c r="AA387" s="77">
        <v>1.00277007161874E-4</v>
      </c>
      <c r="AC387" s="66" t="s">
        <v>28</v>
      </c>
    </row>
    <row r="388" spans="1:29" s="78" customFormat="1" x14ac:dyDescent="0.2">
      <c r="A388" s="66" t="s">
        <v>786</v>
      </c>
      <c r="B388" s="71" t="s">
        <v>212</v>
      </c>
      <c r="C388" s="66" t="s">
        <v>915</v>
      </c>
      <c r="D388" s="66" t="s">
        <v>308</v>
      </c>
      <c r="E388" s="66" t="s">
        <v>28</v>
      </c>
      <c r="F388" s="66" t="s">
        <v>874</v>
      </c>
      <c r="G388" s="72" t="s">
        <v>832</v>
      </c>
      <c r="H388" s="73" t="s">
        <v>832</v>
      </c>
      <c r="I388" s="74" t="s">
        <v>832</v>
      </c>
      <c r="J388" s="68" t="s">
        <v>832</v>
      </c>
      <c r="K388" s="75" t="s">
        <v>832</v>
      </c>
      <c r="L388" s="73" t="s">
        <v>832</v>
      </c>
      <c r="M388" s="73" t="s">
        <v>832</v>
      </c>
      <c r="N388" s="68" t="s">
        <v>832</v>
      </c>
      <c r="O388" s="75" t="s">
        <v>832</v>
      </c>
      <c r="P388" s="73" t="s">
        <v>832</v>
      </c>
      <c r="Q388" s="73" t="s">
        <v>832</v>
      </c>
      <c r="R388" s="69" t="s">
        <v>832</v>
      </c>
      <c r="S388" s="73" t="s">
        <v>832</v>
      </c>
      <c r="T388" s="73" t="s">
        <v>832</v>
      </c>
      <c r="U388" s="73" t="s">
        <v>832</v>
      </c>
      <c r="V388" s="76" t="s">
        <v>832</v>
      </c>
      <c r="W388" s="66" t="s">
        <v>832</v>
      </c>
      <c r="X388" s="77" t="s">
        <v>832</v>
      </c>
      <c r="Y388" s="66" t="s">
        <v>832</v>
      </c>
      <c r="Z388" s="66" t="s">
        <v>832</v>
      </c>
      <c r="AA388" s="77" t="s">
        <v>832</v>
      </c>
      <c r="AC388" s="66" t="s">
        <v>28</v>
      </c>
    </row>
    <row r="389" spans="1:29" s="78" customFormat="1" x14ac:dyDescent="0.2">
      <c r="A389" s="66" t="s">
        <v>786</v>
      </c>
      <c r="B389" s="71" t="s">
        <v>212</v>
      </c>
      <c r="C389" s="66" t="s">
        <v>915</v>
      </c>
      <c r="D389" s="66" t="s">
        <v>308</v>
      </c>
      <c r="E389" s="66" t="s">
        <v>28</v>
      </c>
      <c r="F389" s="66" t="s">
        <v>875</v>
      </c>
      <c r="G389" s="72">
        <v>31061</v>
      </c>
      <c r="H389" s="73">
        <v>7</v>
      </c>
      <c r="I389" s="74">
        <v>31070</v>
      </c>
      <c r="J389" s="68">
        <v>2.2529771483746378E-4</v>
      </c>
      <c r="K389" s="75">
        <v>19651</v>
      </c>
      <c r="L389" s="73">
        <v>4</v>
      </c>
      <c r="M389" s="73">
        <v>19657</v>
      </c>
      <c r="N389" s="68">
        <v>2.0348985094368417E-4</v>
      </c>
      <c r="O389" s="75">
        <v>31740</v>
      </c>
      <c r="P389" s="73">
        <v>13</v>
      </c>
      <c r="Q389" s="73">
        <v>31755</v>
      </c>
      <c r="R389" s="69">
        <v>4.0938434892142972E-4</v>
      </c>
      <c r="S389" s="73">
        <v>82452</v>
      </c>
      <c r="T389" s="73">
        <v>24</v>
      </c>
      <c r="U389" s="73">
        <v>82482</v>
      </c>
      <c r="V389" s="76">
        <v>2.9099374363451201E-4</v>
      </c>
      <c r="W389" s="66">
        <v>1.86453799198624E-4</v>
      </c>
      <c r="X389" s="77">
        <v>4.3294488634736897E-4</v>
      </c>
      <c r="Y389" s="66">
        <v>1.0652545834705701E-4</v>
      </c>
      <c r="Z389" s="66">
        <v>0</v>
      </c>
      <c r="AA389" s="77">
        <v>2.54623580952165E-4</v>
      </c>
      <c r="AC389" s="66" t="s">
        <v>28</v>
      </c>
    </row>
    <row r="390" spans="1:29" s="78" customFormat="1" x14ac:dyDescent="0.2">
      <c r="A390" s="66" t="s">
        <v>786</v>
      </c>
      <c r="B390" s="71" t="s">
        <v>212</v>
      </c>
      <c r="C390" s="66" t="s">
        <v>915</v>
      </c>
      <c r="D390" s="66" t="s">
        <v>308</v>
      </c>
      <c r="E390" s="66" t="s">
        <v>28</v>
      </c>
      <c r="F390" s="66" t="s">
        <v>876</v>
      </c>
      <c r="G390" s="72">
        <v>40024</v>
      </c>
      <c r="H390" s="73">
        <v>3</v>
      </c>
      <c r="I390" s="74">
        <v>40033</v>
      </c>
      <c r="J390" s="68">
        <v>7.4938176004796044E-5</v>
      </c>
      <c r="K390" s="75">
        <v>16343</v>
      </c>
      <c r="L390" s="73">
        <v>3</v>
      </c>
      <c r="M390" s="73">
        <v>16348</v>
      </c>
      <c r="N390" s="68">
        <v>1.8350868607780769E-4</v>
      </c>
      <c r="O390" s="75">
        <v>43883</v>
      </c>
      <c r="P390" s="73">
        <v>4</v>
      </c>
      <c r="Q390" s="73">
        <v>43893</v>
      </c>
      <c r="R390" s="69">
        <v>9.1130704212516808E-5</v>
      </c>
      <c r="S390" s="73">
        <v>100250</v>
      </c>
      <c r="T390" s="73">
        <v>10</v>
      </c>
      <c r="U390" s="73">
        <v>100274</v>
      </c>
      <c r="V390" s="80">
        <v>9.9740674246957898E-5</v>
      </c>
      <c r="W390" s="81">
        <v>4.7830533138283E-5</v>
      </c>
      <c r="X390" s="77">
        <v>1.8341897604592599E-4</v>
      </c>
      <c r="Y390" s="81">
        <v>1.2206096678684899E-16</v>
      </c>
      <c r="Z390" s="66">
        <v>0</v>
      </c>
      <c r="AA390" s="79">
        <v>4.9481932785221001E-5</v>
      </c>
      <c r="AC390" s="66" t="s">
        <v>28</v>
      </c>
    </row>
    <row r="391" spans="1:29" s="78" customFormat="1" x14ac:dyDescent="0.2">
      <c r="A391" s="66" t="s">
        <v>786</v>
      </c>
      <c r="B391" s="71" t="s">
        <v>212</v>
      </c>
      <c r="C391" s="66" t="s">
        <v>915</v>
      </c>
      <c r="D391" s="66" t="s">
        <v>308</v>
      </c>
      <c r="E391" s="66" t="s">
        <v>28</v>
      </c>
      <c r="F391" s="66" t="s">
        <v>877</v>
      </c>
      <c r="G391" s="72">
        <v>6163</v>
      </c>
      <c r="H391" s="73">
        <v>0</v>
      </c>
      <c r="I391" s="74">
        <v>6163</v>
      </c>
      <c r="J391" s="68">
        <v>0</v>
      </c>
      <c r="K391" s="75">
        <v>6839</v>
      </c>
      <c r="L391" s="73">
        <v>1</v>
      </c>
      <c r="M391" s="73">
        <v>6841</v>
      </c>
      <c r="N391" s="68">
        <v>1.46177459435755E-4</v>
      </c>
      <c r="O391" s="75">
        <v>4312</v>
      </c>
      <c r="P391" s="73">
        <v>1</v>
      </c>
      <c r="Q391" s="73">
        <v>4313</v>
      </c>
      <c r="R391" s="69">
        <v>2.3185717597959656E-4</v>
      </c>
      <c r="S391" s="73">
        <v>17314</v>
      </c>
      <c r="T391" s="73">
        <v>2</v>
      </c>
      <c r="U391" s="73">
        <v>17317</v>
      </c>
      <c r="V391" s="76">
        <v>1.1550011550011499E-4</v>
      </c>
      <c r="W391" s="81">
        <v>1.39879059021598E-5</v>
      </c>
      <c r="X391" s="77">
        <v>4.1716319079324298E-4</v>
      </c>
      <c r="Y391" s="81">
        <v>1.41347107069179E-16</v>
      </c>
      <c r="Z391" s="66">
        <v>0</v>
      </c>
      <c r="AA391" s="77">
        <v>2.0004323674137101E-4</v>
      </c>
      <c r="AC391" s="66" t="s">
        <v>28</v>
      </c>
    </row>
    <row r="392" spans="1:29" s="78" customFormat="1" x14ac:dyDescent="0.2">
      <c r="A392" s="66" t="s">
        <v>786</v>
      </c>
      <c r="B392" s="71" t="s">
        <v>212</v>
      </c>
      <c r="C392" s="66" t="s">
        <v>915</v>
      </c>
      <c r="D392" s="66" t="s">
        <v>308</v>
      </c>
      <c r="E392" s="66" t="s">
        <v>28</v>
      </c>
      <c r="F392" s="66" t="s">
        <v>878</v>
      </c>
      <c r="G392" s="72">
        <v>4810</v>
      </c>
      <c r="H392" s="73">
        <v>1</v>
      </c>
      <c r="I392" s="74">
        <v>4811</v>
      </c>
      <c r="J392" s="68">
        <v>2.0785699438786114E-4</v>
      </c>
      <c r="K392" s="75">
        <v>13271</v>
      </c>
      <c r="L392" s="73">
        <v>1</v>
      </c>
      <c r="M392" s="73">
        <v>13272</v>
      </c>
      <c r="N392" s="68">
        <v>7.5346594333936104E-5</v>
      </c>
      <c r="O392" s="75">
        <v>15018</v>
      </c>
      <c r="P392" s="73">
        <v>0</v>
      </c>
      <c r="Q392" s="73">
        <v>15020</v>
      </c>
      <c r="R392" s="69">
        <v>0</v>
      </c>
      <c r="S392" s="73">
        <v>33099</v>
      </c>
      <c r="T392" s="73">
        <v>2</v>
      </c>
      <c r="U392" s="73">
        <v>33103</v>
      </c>
      <c r="V392" s="80">
        <v>6.0421135313132501E-5</v>
      </c>
      <c r="W392" s="81">
        <v>7.3173635566252602E-6</v>
      </c>
      <c r="X392" s="77">
        <v>2.1824469094707799E-4</v>
      </c>
      <c r="Y392" s="81">
        <v>1.19568775901073E-16</v>
      </c>
      <c r="Z392" s="66">
        <v>0</v>
      </c>
      <c r="AA392" s="79">
        <v>8.4270428539133004E-5</v>
      </c>
      <c r="AC392" s="66" t="s">
        <v>28</v>
      </c>
    </row>
    <row r="393" spans="1:29" s="78" customFormat="1" x14ac:dyDescent="0.2">
      <c r="A393" s="66" t="s">
        <v>786</v>
      </c>
      <c r="B393" s="71" t="s">
        <v>212</v>
      </c>
      <c r="C393" s="66" t="s">
        <v>915</v>
      </c>
      <c r="D393" s="66" t="s">
        <v>308</v>
      </c>
      <c r="E393" s="66" t="s">
        <v>28</v>
      </c>
      <c r="F393" s="66" t="s">
        <v>879</v>
      </c>
      <c r="G393" s="72">
        <v>2829</v>
      </c>
      <c r="H393" s="73">
        <v>0</v>
      </c>
      <c r="I393" s="74">
        <v>2829</v>
      </c>
      <c r="J393" s="68">
        <v>0</v>
      </c>
      <c r="K393" s="75">
        <v>8358</v>
      </c>
      <c r="L393" s="73">
        <v>0</v>
      </c>
      <c r="M393" s="73">
        <v>8360</v>
      </c>
      <c r="N393" s="68">
        <v>0</v>
      </c>
      <c r="O393" s="75">
        <v>10000</v>
      </c>
      <c r="P393" s="73">
        <v>1</v>
      </c>
      <c r="Q393" s="73">
        <v>10003</v>
      </c>
      <c r="R393" s="69">
        <v>9.9970008997300809E-5</v>
      </c>
      <c r="S393" s="73">
        <v>21187</v>
      </c>
      <c r="T393" s="73">
        <v>1</v>
      </c>
      <c r="U393" s="73">
        <v>21192</v>
      </c>
      <c r="V393" s="80">
        <v>4.71965263356617E-5</v>
      </c>
      <c r="W393" s="81">
        <v>1.194911877384E-6</v>
      </c>
      <c r="X393" s="77">
        <v>2.62933846676251E-4</v>
      </c>
      <c r="Y393" s="81">
        <v>7.7198370481912501E-17</v>
      </c>
      <c r="Z393" s="66">
        <v>0</v>
      </c>
      <c r="AA393" s="77">
        <v>1.16140986219843E-4</v>
      </c>
      <c r="AC393" s="66" t="s">
        <v>28</v>
      </c>
    </row>
    <row r="394" spans="1:29" s="78" customFormat="1" x14ac:dyDescent="0.2">
      <c r="A394" s="66" t="s">
        <v>786</v>
      </c>
      <c r="B394" s="71" t="s">
        <v>212</v>
      </c>
      <c r="C394" s="66" t="s">
        <v>915</v>
      </c>
      <c r="D394" s="66" t="s">
        <v>308</v>
      </c>
      <c r="E394" s="66" t="s">
        <v>28</v>
      </c>
      <c r="F394" s="66" t="s">
        <v>880</v>
      </c>
      <c r="G394" s="72" t="s">
        <v>832</v>
      </c>
      <c r="H394" s="73" t="s">
        <v>832</v>
      </c>
      <c r="I394" s="74" t="s">
        <v>832</v>
      </c>
      <c r="J394" s="68" t="s">
        <v>832</v>
      </c>
      <c r="K394" s="75" t="s">
        <v>832</v>
      </c>
      <c r="L394" s="73" t="s">
        <v>832</v>
      </c>
      <c r="M394" s="73" t="s">
        <v>832</v>
      </c>
      <c r="N394" s="68" t="s">
        <v>832</v>
      </c>
      <c r="O394" s="75" t="s">
        <v>832</v>
      </c>
      <c r="P394" s="73" t="s">
        <v>832</v>
      </c>
      <c r="Q394" s="73" t="s">
        <v>832</v>
      </c>
      <c r="R394" s="69" t="s">
        <v>832</v>
      </c>
      <c r="S394" s="73" t="s">
        <v>832</v>
      </c>
      <c r="T394" s="73" t="s">
        <v>832</v>
      </c>
      <c r="U394" s="73" t="s">
        <v>832</v>
      </c>
      <c r="V394" s="76" t="s">
        <v>832</v>
      </c>
      <c r="W394" s="66" t="s">
        <v>832</v>
      </c>
      <c r="X394" s="77" t="s">
        <v>832</v>
      </c>
      <c r="Y394" s="66" t="s">
        <v>832</v>
      </c>
      <c r="Z394" s="66" t="s">
        <v>832</v>
      </c>
      <c r="AA394" s="77" t="s">
        <v>832</v>
      </c>
      <c r="AC394" s="66" t="s">
        <v>28</v>
      </c>
    </row>
    <row r="395" spans="1:29" s="82" customFormat="1" x14ac:dyDescent="0.2">
      <c r="A395" s="66" t="s">
        <v>786</v>
      </c>
      <c r="B395" s="71" t="s">
        <v>212</v>
      </c>
      <c r="C395" s="66" t="s">
        <v>915</v>
      </c>
      <c r="D395" s="66" t="s">
        <v>308</v>
      </c>
      <c r="E395" s="66" t="s">
        <v>28</v>
      </c>
      <c r="F395" s="66" t="s">
        <v>881</v>
      </c>
      <c r="G395" s="72">
        <v>4913</v>
      </c>
      <c r="H395" s="73">
        <v>2</v>
      </c>
      <c r="I395" s="74">
        <v>4915</v>
      </c>
      <c r="J395" s="68">
        <v>4.0691759918616479E-4</v>
      </c>
      <c r="K395" s="75">
        <v>9589</v>
      </c>
      <c r="L395" s="73">
        <v>0</v>
      </c>
      <c r="M395" s="73">
        <v>9590</v>
      </c>
      <c r="N395" s="68">
        <v>0</v>
      </c>
      <c r="O395" s="75">
        <v>16916</v>
      </c>
      <c r="P395" s="73">
        <v>3</v>
      </c>
      <c r="Q395" s="73">
        <v>16919</v>
      </c>
      <c r="R395" s="69">
        <v>1.7731544417518767E-4</v>
      </c>
      <c r="S395" s="73">
        <v>31418</v>
      </c>
      <c r="T395" s="73">
        <v>5</v>
      </c>
      <c r="U395" s="73">
        <v>31424</v>
      </c>
      <c r="V395" s="76">
        <v>1.5911911657066501E-4</v>
      </c>
      <c r="W395" s="81">
        <v>5.1667497886977799E-5</v>
      </c>
      <c r="X395" s="77">
        <v>3.7129153943186701E-4</v>
      </c>
      <c r="Y395" s="66" t="s">
        <v>832</v>
      </c>
      <c r="Z395" s="66" t="s">
        <v>832</v>
      </c>
      <c r="AA395" s="77" t="s">
        <v>832</v>
      </c>
      <c r="AC395" s="66" t="s">
        <v>28</v>
      </c>
    </row>
    <row r="396" spans="1:29" s="82" customFormat="1" x14ac:dyDescent="0.2">
      <c r="A396" s="66" t="s">
        <v>786</v>
      </c>
      <c r="B396" s="71" t="s">
        <v>212</v>
      </c>
      <c r="C396" s="66" t="s">
        <v>915</v>
      </c>
      <c r="D396" s="66" t="s">
        <v>308</v>
      </c>
      <c r="E396" s="66" t="s">
        <v>28</v>
      </c>
      <c r="F396" s="66" t="s">
        <v>882</v>
      </c>
      <c r="G396" s="72">
        <v>12406</v>
      </c>
      <c r="H396" s="73">
        <v>0</v>
      </c>
      <c r="I396" s="74">
        <v>12406</v>
      </c>
      <c r="J396" s="68">
        <v>0</v>
      </c>
      <c r="K396" s="75">
        <v>22682</v>
      </c>
      <c r="L396" s="73">
        <v>6</v>
      </c>
      <c r="M396" s="73">
        <v>22689</v>
      </c>
      <c r="N396" s="68">
        <v>2.6444532592886423E-4</v>
      </c>
      <c r="O396" s="75">
        <v>13583</v>
      </c>
      <c r="P396" s="73">
        <v>1</v>
      </c>
      <c r="Q396" s="73">
        <v>13585</v>
      </c>
      <c r="R396" s="69">
        <v>7.3610599926389404E-5</v>
      </c>
      <c r="S396" s="73">
        <v>48671</v>
      </c>
      <c r="T396" s="73">
        <v>7</v>
      </c>
      <c r="U396" s="73">
        <v>48680</v>
      </c>
      <c r="V396" s="76">
        <v>1.43802128271498E-4</v>
      </c>
      <c r="W396" s="81">
        <v>5.78178057277693E-5</v>
      </c>
      <c r="X396" s="77">
        <v>2.9626475531503499E-4</v>
      </c>
      <c r="Y396" s="66" t="s">
        <v>832</v>
      </c>
      <c r="Z396" s="66" t="s">
        <v>832</v>
      </c>
      <c r="AA396" s="77" t="s">
        <v>832</v>
      </c>
      <c r="AC396" s="66" t="s">
        <v>28</v>
      </c>
    </row>
    <row r="397" spans="1:29" s="82" customFormat="1" x14ac:dyDescent="0.2">
      <c r="A397" s="83" t="s">
        <v>786</v>
      </c>
      <c r="B397" s="84" t="s">
        <v>212</v>
      </c>
      <c r="C397" s="83" t="s">
        <v>915</v>
      </c>
      <c r="D397" s="83" t="s">
        <v>308</v>
      </c>
      <c r="E397" s="83" t="s">
        <v>28</v>
      </c>
      <c r="F397" s="83" t="s">
        <v>883</v>
      </c>
      <c r="G397" s="85">
        <v>8557</v>
      </c>
      <c r="H397" s="86">
        <v>3</v>
      </c>
      <c r="I397" s="87">
        <v>8562</v>
      </c>
      <c r="J397" s="88">
        <v>3.5038542396636298E-4</v>
      </c>
      <c r="K397" s="89">
        <v>8654</v>
      </c>
      <c r="L397" s="86">
        <v>2</v>
      </c>
      <c r="M397" s="86">
        <v>8656</v>
      </c>
      <c r="N397" s="88">
        <v>2.310536044362292E-4</v>
      </c>
      <c r="O397" s="89">
        <v>23338</v>
      </c>
      <c r="P397" s="86">
        <v>5</v>
      </c>
      <c r="Q397" s="86">
        <v>23345</v>
      </c>
      <c r="R397" s="90">
        <v>2.1417862497322766E-4</v>
      </c>
      <c r="S397" s="86">
        <v>40549</v>
      </c>
      <c r="T397" s="86">
        <v>10</v>
      </c>
      <c r="U397" s="86">
        <v>40563</v>
      </c>
      <c r="V397" s="91">
        <v>2.4655440222885202E-4</v>
      </c>
      <c r="W397" s="83">
        <v>1.1823854832178599E-4</v>
      </c>
      <c r="X397" s="93">
        <v>4.5337542537732402E-4</v>
      </c>
      <c r="Y397" s="83" t="s">
        <v>832</v>
      </c>
      <c r="Z397" s="83" t="s">
        <v>832</v>
      </c>
      <c r="AA397" s="93" t="s">
        <v>832</v>
      </c>
      <c r="AC397" s="83" t="s">
        <v>28</v>
      </c>
    </row>
    <row r="398" spans="1:29" s="78" customFormat="1" x14ac:dyDescent="0.2">
      <c r="A398" s="66" t="s">
        <v>787</v>
      </c>
      <c r="B398" s="71" t="s">
        <v>219</v>
      </c>
      <c r="C398" s="66" t="s">
        <v>916</v>
      </c>
      <c r="D398" s="66" t="s">
        <v>890</v>
      </c>
      <c r="E398" s="66" t="s">
        <v>308</v>
      </c>
      <c r="F398" s="66" t="s">
        <v>867</v>
      </c>
      <c r="G398" s="72">
        <v>8441</v>
      </c>
      <c r="H398" s="73">
        <v>7181</v>
      </c>
      <c r="I398" s="74">
        <v>15626</v>
      </c>
      <c r="J398" s="68">
        <v>0.45955458850633557</v>
      </c>
      <c r="K398" s="75">
        <v>11246</v>
      </c>
      <c r="L398" s="73">
        <v>10445</v>
      </c>
      <c r="M398" s="73">
        <v>21693</v>
      </c>
      <c r="N398" s="68">
        <v>0.48149172544138663</v>
      </c>
      <c r="O398" s="75">
        <v>13646</v>
      </c>
      <c r="P398" s="73">
        <v>13036</v>
      </c>
      <c r="Q398" s="73">
        <v>26686</v>
      </c>
      <c r="R398" s="69">
        <v>0.48849584051562617</v>
      </c>
      <c r="S398" s="73">
        <v>33333</v>
      </c>
      <c r="T398" s="73">
        <v>30662</v>
      </c>
      <c r="U398" s="73">
        <v>64005</v>
      </c>
      <c r="V398" s="76">
        <v>0.47913118212360301</v>
      </c>
      <c r="W398" s="66">
        <v>0.475253894234064</v>
      </c>
      <c r="X398" s="77">
        <v>0.483010362693432</v>
      </c>
      <c r="Y398" s="66">
        <v>0.47907688070476401</v>
      </c>
      <c r="Z398" s="66">
        <v>0.47520680070461901</v>
      </c>
      <c r="AA398" s="77">
        <v>0.48294863303345098</v>
      </c>
      <c r="AC398" s="66" t="s">
        <v>242</v>
      </c>
    </row>
    <row r="399" spans="1:29" s="78" customFormat="1" x14ac:dyDescent="0.2">
      <c r="A399" s="66" t="s">
        <v>787</v>
      </c>
      <c r="B399" s="71" t="s">
        <v>219</v>
      </c>
      <c r="C399" s="66" t="s">
        <v>916</v>
      </c>
      <c r="D399" s="66" t="s">
        <v>890</v>
      </c>
      <c r="E399" s="66" t="s">
        <v>308</v>
      </c>
      <c r="F399" s="66" t="s">
        <v>868</v>
      </c>
      <c r="G399" s="72">
        <v>32252</v>
      </c>
      <c r="H399" s="73">
        <v>33957</v>
      </c>
      <c r="I399" s="74">
        <v>66217</v>
      </c>
      <c r="J399" s="68">
        <v>0.51281392995756381</v>
      </c>
      <c r="K399" s="75">
        <v>15706</v>
      </c>
      <c r="L399" s="73">
        <v>14111</v>
      </c>
      <c r="M399" s="73">
        <v>29820</v>
      </c>
      <c r="N399" s="68">
        <v>0.47320590207914154</v>
      </c>
      <c r="O399" s="75">
        <v>11543</v>
      </c>
      <c r="P399" s="73">
        <v>11198</v>
      </c>
      <c r="Q399" s="73">
        <v>22745</v>
      </c>
      <c r="R399" s="69">
        <v>0.49232798417234558</v>
      </c>
      <c r="S399" s="73">
        <v>59501</v>
      </c>
      <c r="T399" s="73">
        <v>59266</v>
      </c>
      <c r="U399" s="73">
        <v>118782</v>
      </c>
      <c r="V399" s="76">
        <v>0.49901066794648302</v>
      </c>
      <c r="W399" s="66">
        <v>0.49616290571953697</v>
      </c>
      <c r="X399" s="77">
        <v>0.50185847848680099</v>
      </c>
      <c r="Y399" s="66">
        <v>0.49895844057835997</v>
      </c>
      <c r="Z399" s="66">
        <v>0.49611448875876002</v>
      </c>
      <c r="AA399" s="77">
        <v>0.50180243656823997</v>
      </c>
      <c r="AC399" s="66" t="s">
        <v>242</v>
      </c>
    </row>
    <row r="400" spans="1:29" s="78" customFormat="1" x14ac:dyDescent="0.2">
      <c r="A400" s="66" t="s">
        <v>787</v>
      </c>
      <c r="B400" s="71" t="s">
        <v>219</v>
      </c>
      <c r="C400" s="66" t="s">
        <v>916</v>
      </c>
      <c r="D400" s="66" t="s">
        <v>890</v>
      </c>
      <c r="E400" s="66" t="s">
        <v>308</v>
      </c>
      <c r="F400" s="66" t="s">
        <v>869</v>
      </c>
      <c r="G400" s="72">
        <v>5869</v>
      </c>
      <c r="H400" s="73">
        <v>6172</v>
      </c>
      <c r="I400" s="74">
        <v>12042</v>
      </c>
      <c r="J400" s="68">
        <v>0.51253944527487127</v>
      </c>
      <c r="K400" s="75">
        <v>13761</v>
      </c>
      <c r="L400" s="73">
        <v>13497</v>
      </c>
      <c r="M400" s="73">
        <v>27265</v>
      </c>
      <c r="N400" s="68">
        <v>0.49503025857326244</v>
      </c>
      <c r="O400" s="75">
        <v>14443</v>
      </c>
      <c r="P400" s="73">
        <v>14067</v>
      </c>
      <c r="Q400" s="73">
        <v>28517</v>
      </c>
      <c r="R400" s="69">
        <v>0.49328470736753516</v>
      </c>
      <c r="S400" s="73">
        <v>34073</v>
      </c>
      <c r="T400" s="73">
        <v>33736</v>
      </c>
      <c r="U400" s="73">
        <v>67824</v>
      </c>
      <c r="V400" s="76">
        <v>0.49751507911929099</v>
      </c>
      <c r="W400" s="66">
        <v>0.49374457737124899</v>
      </c>
      <c r="X400" s="77">
        <v>0.50128579354271596</v>
      </c>
      <c r="Y400" s="66">
        <v>0.49746269449182801</v>
      </c>
      <c r="Z400" s="66">
        <v>0.49369907553258102</v>
      </c>
      <c r="AA400" s="77">
        <v>0.50122650280741299</v>
      </c>
      <c r="AC400" s="66" t="s">
        <v>242</v>
      </c>
    </row>
    <row r="401" spans="1:29" s="78" customFormat="1" x14ac:dyDescent="0.2">
      <c r="A401" s="66" t="s">
        <v>787</v>
      </c>
      <c r="B401" s="71" t="s">
        <v>219</v>
      </c>
      <c r="C401" s="66" t="s">
        <v>916</v>
      </c>
      <c r="D401" s="66" t="s">
        <v>890</v>
      </c>
      <c r="E401" s="66" t="s">
        <v>308</v>
      </c>
      <c r="F401" s="66" t="s">
        <v>870</v>
      </c>
      <c r="G401" s="72">
        <v>13182</v>
      </c>
      <c r="H401" s="73">
        <v>3</v>
      </c>
      <c r="I401" s="74">
        <v>13186</v>
      </c>
      <c r="J401" s="68">
        <v>2.2751403003185196E-4</v>
      </c>
      <c r="K401" s="75">
        <v>15754</v>
      </c>
      <c r="L401" s="73">
        <v>3</v>
      </c>
      <c r="M401" s="73">
        <v>15760</v>
      </c>
      <c r="N401" s="68">
        <v>1.9035532994923857E-4</v>
      </c>
      <c r="O401" s="75">
        <v>26620</v>
      </c>
      <c r="P401" s="73">
        <v>4</v>
      </c>
      <c r="Q401" s="73">
        <v>26626</v>
      </c>
      <c r="R401" s="69">
        <v>1.5022909937654924E-4</v>
      </c>
      <c r="S401" s="73">
        <v>55556</v>
      </c>
      <c r="T401" s="73">
        <v>10</v>
      </c>
      <c r="U401" s="73">
        <v>55572</v>
      </c>
      <c r="V401" s="76">
        <v>1.7996616636072399E-4</v>
      </c>
      <c r="W401" s="81">
        <v>8.6304037357772494E-5</v>
      </c>
      <c r="X401" s="77">
        <v>3.3093920024313201E-4</v>
      </c>
      <c r="Y401" s="81">
        <v>7.9122698178265506E-5</v>
      </c>
      <c r="Z401" s="66">
        <v>0</v>
      </c>
      <c r="AA401" s="77">
        <v>2.2004396667520099E-4</v>
      </c>
      <c r="AC401" s="66" t="s">
        <v>242</v>
      </c>
    </row>
    <row r="402" spans="1:29" s="78" customFormat="1" x14ac:dyDescent="0.2">
      <c r="A402" s="66" t="s">
        <v>787</v>
      </c>
      <c r="B402" s="71" t="s">
        <v>219</v>
      </c>
      <c r="C402" s="66" t="s">
        <v>916</v>
      </c>
      <c r="D402" s="66" t="s">
        <v>890</v>
      </c>
      <c r="E402" s="66" t="s">
        <v>308</v>
      </c>
      <c r="F402" s="66" t="s">
        <v>871</v>
      </c>
      <c r="G402" s="72">
        <v>10327</v>
      </c>
      <c r="H402" s="73">
        <v>0</v>
      </c>
      <c r="I402" s="74">
        <v>10327</v>
      </c>
      <c r="J402" s="68">
        <v>0</v>
      </c>
      <c r="K402" s="75">
        <v>13726</v>
      </c>
      <c r="L402" s="73">
        <v>2</v>
      </c>
      <c r="M402" s="73">
        <v>13730</v>
      </c>
      <c r="N402" s="68">
        <v>1.4566642388929351E-4</v>
      </c>
      <c r="O402" s="75">
        <v>26946</v>
      </c>
      <c r="P402" s="73">
        <v>5</v>
      </c>
      <c r="Q402" s="73">
        <v>26955</v>
      </c>
      <c r="R402" s="69">
        <v>1.854943424225561E-4</v>
      </c>
      <c r="S402" s="73">
        <v>50999</v>
      </c>
      <c r="T402" s="73">
        <v>7</v>
      </c>
      <c r="U402" s="73">
        <v>51012</v>
      </c>
      <c r="V402" s="76">
        <v>1.37238756224758E-4</v>
      </c>
      <c r="W402" s="81">
        <v>5.5178820993141403E-5</v>
      </c>
      <c r="X402" s="77">
        <v>2.8274371536824301E-4</v>
      </c>
      <c r="Y402" s="81">
        <v>3.7219851357368701E-5</v>
      </c>
      <c r="Z402" s="66">
        <v>0</v>
      </c>
      <c r="AA402" s="77">
        <v>1.7051440964460399E-4</v>
      </c>
      <c r="AC402" s="66" t="s">
        <v>242</v>
      </c>
    </row>
    <row r="403" spans="1:29" s="78" customFormat="1" x14ac:dyDescent="0.2">
      <c r="A403" s="66" t="s">
        <v>787</v>
      </c>
      <c r="B403" s="71" t="s">
        <v>219</v>
      </c>
      <c r="C403" s="66" t="s">
        <v>916</v>
      </c>
      <c r="D403" s="66" t="s">
        <v>890</v>
      </c>
      <c r="E403" s="66" t="s">
        <v>308</v>
      </c>
      <c r="F403" s="66" t="s">
        <v>872</v>
      </c>
      <c r="G403" s="72">
        <v>6742</v>
      </c>
      <c r="H403" s="73">
        <v>3</v>
      </c>
      <c r="I403" s="74">
        <v>6745</v>
      </c>
      <c r="J403" s="68">
        <v>4.4477390659747963E-4</v>
      </c>
      <c r="K403" s="75">
        <v>13796</v>
      </c>
      <c r="L403" s="73">
        <v>1</v>
      </c>
      <c r="M403" s="73">
        <v>13802</v>
      </c>
      <c r="N403" s="68">
        <v>7.2453267642370674E-5</v>
      </c>
      <c r="O403" s="75">
        <v>21546</v>
      </c>
      <c r="P403" s="73">
        <v>2</v>
      </c>
      <c r="Q403" s="73">
        <v>21549</v>
      </c>
      <c r="R403" s="69">
        <v>9.2811731402849326E-5</v>
      </c>
      <c r="S403" s="73">
        <v>42084</v>
      </c>
      <c r="T403" s="73">
        <v>6</v>
      </c>
      <c r="U403" s="73">
        <v>42096</v>
      </c>
      <c r="V403" s="76">
        <v>1.42551674982181E-4</v>
      </c>
      <c r="W403" s="81">
        <v>5.2315691323113498E-5</v>
      </c>
      <c r="X403" s="77">
        <v>3.10248963157813E-4</v>
      </c>
      <c r="Y403" s="81">
        <v>4.2363739517655298E-5</v>
      </c>
      <c r="Z403" s="66">
        <v>0</v>
      </c>
      <c r="AA403" s="77">
        <v>1.9303862034628601E-4</v>
      </c>
      <c r="AC403" s="66" t="s">
        <v>242</v>
      </c>
    </row>
    <row r="404" spans="1:29" s="78" customFormat="1" x14ac:dyDescent="0.2">
      <c r="A404" s="66" t="s">
        <v>787</v>
      </c>
      <c r="B404" s="71" t="s">
        <v>219</v>
      </c>
      <c r="C404" s="66" t="s">
        <v>916</v>
      </c>
      <c r="D404" s="66" t="s">
        <v>890</v>
      </c>
      <c r="E404" s="66" t="s">
        <v>308</v>
      </c>
      <c r="F404" s="66" t="s">
        <v>873</v>
      </c>
      <c r="G404" s="72">
        <v>6385</v>
      </c>
      <c r="H404" s="73">
        <v>1</v>
      </c>
      <c r="I404" s="74">
        <v>6387</v>
      </c>
      <c r="J404" s="68">
        <v>1.5656802880851731E-4</v>
      </c>
      <c r="K404" s="75">
        <v>7537</v>
      </c>
      <c r="L404" s="73">
        <v>1</v>
      </c>
      <c r="M404" s="73">
        <v>7538</v>
      </c>
      <c r="N404" s="68">
        <v>1.3266118333775536E-4</v>
      </c>
      <c r="O404" s="75">
        <v>19333</v>
      </c>
      <c r="P404" s="73">
        <v>1</v>
      </c>
      <c r="Q404" s="73">
        <v>19339</v>
      </c>
      <c r="R404" s="69">
        <v>5.1708981850147369E-5</v>
      </c>
      <c r="S404" s="73">
        <v>33255</v>
      </c>
      <c r="T404" s="73">
        <v>3</v>
      </c>
      <c r="U404" s="73">
        <v>33264</v>
      </c>
      <c r="V404" s="80">
        <v>9.0203860725238997E-5</v>
      </c>
      <c r="W404" s="81">
        <v>1.86025909925977E-5</v>
      </c>
      <c r="X404" s="77">
        <v>2.6359110384495599E-4</v>
      </c>
      <c r="Y404" s="81">
        <v>1.04599859160427E-16</v>
      </c>
      <c r="Z404" s="66">
        <v>0</v>
      </c>
      <c r="AA404" s="77">
        <v>1.39487683788909E-4</v>
      </c>
      <c r="AC404" s="66" t="s">
        <v>242</v>
      </c>
    </row>
    <row r="405" spans="1:29" s="78" customFormat="1" x14ac:dyDescent="0.2">
      <c r="A405" s="66" t="s">
        <v>787</v>
      </c>
      <c r="B405" s="71" t="s">
        <v>219</v>
      </c>
      <c r="C405" s="66" t="s">
        <v>916</v>
      </c>
      <c r="D405" s="66" t="s">
        <v>890</v>
      </c>
      <c r="E405" s="66" t="s">
        <v>308</v>
      </c>
      <c r="F405" s="66" t="s">
        <v>874</v>
      </c>
      <c r="G405" s="72">
        <v>5247</v>
      </c>
      <c r="H405" s="73">
        <v>0</v>
      </c>
      <c r="I405" s="74">
        <v>5252</v>
      </c>
      <c r="J405" s="68">
        <v>0</v>
      </c>
      <c r="K405" s="75">
        <v>4063</v>
      </c>
      <c r="L405" s="73">
        <v>0</v>
      </c>
      <c r="M405" s="73">
        <v>4064</v>
      </c>
      <c r="N405" s="68">
        <v>0</v>
      </c>
      <c r="O405" s="75">
        <v>17892</v>
      </c>
      <c r="P405" s="73">
        <v>2</v>
      </c>
      <c r="Q405" s="73">
        <v>17896</v>
      </c>
      <c r="R405" s="69">
        <v>1.1175681716584712E-4</v>
      </c>
      <c r="S405" s="73">
        <v>27202</v>
      </c>
      <c r="T405" s="73">
        <v>2</v>
      </c>
      <c r="U405" s="73">
        <v>27212</v>
      </c>
      <c r="V405" s="80">
        <v>7.3518600205852097E-5</v>
      </c>
      <c r="W405" s="81">
        <v>8.9035675675277705E-6</v>
      </c>
      <c r="X405" s="77">
        <v>2.6554896078533503E-4</v>
      </c>
      <c r="Y405" s="81">
        <v>1.4557586371305101E-16</v>
      </c>
      <c r="Z405" s="66">
        <v>0</v>
      </c>
      <c r="AA405" s="77">
        <v>1.3654829822597601E-4</v>
      </c>
      <c r="AC405" s="66" t="s">
        <v>242</v>
      </c>
    </row>
    <row r="406" spans="1:29" s="78" customFormat="1" x14ac:dyDescent="0.2">
      <c r="A406" s="66" t="s">
        <v>787</v>
      </c>
      <c r="B406" s="71" t="s">
        <v>219</v>
      </c>
      <c r="C406" s="66" t="s">
        <v>916</v>
      </c>
      <c r="D406" s="66" t="s">
        <v>890</v>
      </c>
      <c r="E406" s="66" t="s">
        <v>308</v>
      </c>
      <c r="F406" s="66" t="s">
        <v>875</v>
      </c>
      <c r="G406" s="72">
        <v>17659</v>
      </c>
      <c r="H406" s="73">
        <v>4</v>
      </c>
      <c r="I406" s="74">
        <v>17665</v>
      </c>
      <c r="J406" s="68">
        <v>2.2643645626945939E-4</v>
      </c>
      <c r="K406" s="75">
        <v>24242</v>
      </c>
      <c r="L406" s="73">
        <v>3</v>
      </c>
      <c r="M406" s="73">
        <v>24249</v>
      </c>
      <c r="N406" s="68">
        <v>1.2371644191513053E-4</v>
      </c>
      <c r="O406" s="75">
        <v>27391</v>
      </c>
      <c r="P406" s="73">
        <v>3</v>
      </c>
      <c r="Q406" s="73">
        <v>27399</v>
      </c>
      <c r="R406" s="69">
        <v>1.0949304719150334E-4</v>
      </c>
      <c r="S406" s="73">
        <v>69292</v>
      </c>
      <c r="T406" s="73">
        <v>10</v>
      </c>
      <c r="U406" s="73">
        <v>69313</v>
      </c>
      <c r="V406" s="76">
        <v>1.44295979914E-4</v>
      </c>
      <c r="W406" s="81">
        <v>6.9197630294982597E-5</v>
      </c>
      <c r="X406" s="77">
        <v>2.6534938089368699E-4</v>
      </c>
      <c r="Y406" s="81">
        <v>4.4184309480601203E-5</v>
      </c>
      <c r="Z406" s="66">
        <v>0</v>
      </c>
      <c r="AA406" s="77">
        <v>1.5933779955443301E-4</v>
      </c>
      <c r="AC406" s="66" t="s">
        <v>242</v>
      </c>
    </row>
    <row r="407" spans="1:29" s="78" customFormat="1" x14ac:dyDescent="0.2">
      <c r="A407" s="66" t="s">
        <v>787</v>
      </c>
      <c r="B407" s="71" t="s">
        <v>219</v>
      </c>
      <c r="C407" s="66" t="s">
        <v>916</v>
      </c>
      <c r="D407" s="66" t="s">
        <v>890</v>
      </c>
      <c r="E407" s="66" t="s">
        <v>308</v>
      </c>
      <c r="F407" s="66" t="s">
        <v>876</v>
      </c>
      <c r="G407" s="72">
        <v>9749</v>
      </c>
      <c r="H407" s="73">
        <v>1</v>
      </c>
      <c r="I407" s="74">
        <v>9752</v>
      </c>
      <c r="J407" s="68">
        <v>1.0254306808859722E-4</v>
      </c>
      <c r="K407" s="75">
        <v>13055</v>
      </c>
      <c r="L407" s="73">
        <v>1</v>
      </c>
      <c r="M407" s="73">
        <v>13058</v>
      </c>
      <c r="N407" s="68">
        <v>7.6581406034614789E-5</v>
      </c>
      <c r="O407" s="75">
        <v>26413</v>
      </c>
      <c r="P407" s="73">
        <v>2</v>
      </c>
      <c r="Q407" s="73">
        <v>26421</v>
      </c>
      <c r="R407" s="69">
        <v>7.5697361946936145E-5</v>
      </c>
      <c r="S407" s="73">
        <v>49217</v>
      </c>
      <c r="T407" s="73">
        <v>4</v>
      </c>
      <c r="U407" s="73">
        <v>49231</v>
      </c>
      <c r="V407" s="80">
        <v>8.1266126246927101E-5</v>
      </c>
      <c r="W407" s="81">
        <v>2.2142713916957099E-5</v>
      </c>
      <c r="X407" s="77">
        <v>2.08060367247332E-4</v>
      </c>
      <c r="Y407" s="81">
        <v>8.6902046725385102E-17</v>
      </c>
      <c r="Z407" s="66">
        <v>0</v>
      </c>
      <c r="AA407" s="79">
        <v>9.8285179875084904E-5</v>
      </c>
      <c r="AC407" s="66" t="s">
        <v>242</v>
      </c>
    </row>
    <row r="408" spans="1:29" s="78" customFormat="1" x14ac:dyDescent="0.2">
      <c r="A408" s="66" t="s">
        <v>787</v>
      </c>
      <c r="B408" s="71" t="s">
        <v>219</v>
      </c>
      <c r="C408" s="66" t="s">
        <v>916</v>
      </c>
      <c r="D408" s="66" t="s">
        <v>890</v>
      </c>
      <c r="E408" s="66" t="s">
        <v>308</v>
      </c>
      <c r="F408" s="66" t="s">
        <v>877</v>
      </c>
      <c r="G408" s="72">
        <v>14188</v>
      </c>
      <c r="H408" s="73">
        <v>1</v>
      </c>
      <c r="I408" s="74">
        <v>14191</v>
      </c>
      <c r="J408" s="68">
        <v>7.0467197519554642E-5</v>
      </c>
      <c r="K408" s="75">
        <v>22956</v>
      </c>
      <c r="L408" s="73">
        <v>2</v>
      </c>
      <c r="M408" s="73">
        <v>22963</v>
      </c>
      <c r="N408" s="68">
        <v>8.7096633715106914E-5</v>
      </c>
      <c r="O408" s="75">
        <v>25398</v>
      </c>
      <c r="P408" s="73">
        <v>2</v>
      </c>
      <c r="Q408" s="73">
        <v>25407</v>
      </c>
      <c r="R408" s="69">
        <v>7.8718463415594121E-5</v>
      </c>
      <c r="S408" s="73">
        <v>62542</v>
      </c>
      <c r="T408" s="73">
        <v>5</v>
      </c>
      <c r="U408" s="73">
        <v>62561</v>
      </c>
      <c r="V408" s="80">
        <v>7.9939885206324794E-5</v>
      </c>
      <c r="W408" s="81">
        <v>2.5956756260841101E-5</v>
      </c>
      <c r="X408" s="77">
        <v>1.8654308106667099E-4</v>
      </c>
      <c r="Y408" s="81">
        <v>8.4275926511455096E-17</v>
      </c>
      <c r="Z408" s="66">
        <v>0</v>
      </c>
      <c r="AA408" s="79">
        <v>8.3016317731726E-5</v>
      </c>
      <c r="AC408" s="66" t="s">
        <v>242</v>
      </c>
    </row>
    <row r="409" spans="1:29" s="78" customFormat="1" x14ac:dyDescent="0.2">
      <c r="A409" s="66" t="s">
        <v>787</v>
      </c>
      <c r="B409" s="71" t="s">
        <v>219</v>
      </c>
      <c r="C409" s="66" t="s">
        <v>916</v>
      </c>
      <c r="D409" s="66" t="s">
        <v>890</v>
      </c>
      <c r="E409" s="66" t="s">
        <v>308</v>
      </c>
      <c r="F409" s="66" t="s">
        <v>878</v>
      </c>
      <c r="G409" s="72">
        <v>15422</v>
      </c>
      <c r="H409" s="73">
        <v>3</v>
      </c>
      <c r="I409" s="74">
        <v>15430</v>
      </c>
      <c r="J409" s="68">
        <v>1.9442644199611146E-4</v>
      </c>
      <c r="K409" s="75">
        <v>19040</v>
      </c>
      <c r="L409" s="73">
        <v>0</v>
      </c>
      <c r="M409" s="73">
        <v>19044</v>
      </c>
      <c r="N409" s="68">
        <v>0</v>
      </c>
      <c r="O409" s="75">
        <v>22286</v>
      </c>
      <c r="P409" s="73">
        <v>2</v>
      </c>
      <c r="Q409" s="73">
        <v>22293</v>
      </c>
      <c r="R409" s="69">
        <v>8.9714260081639983E-5</v>
      </c>
      <c r="S409" s="73">
        <v>56748</v>
      </c>
      <c r="T409" s="73">
        <v>5</v>
      </c>
      <c r="U409" s="73">
        <v>56767</v>
      </c>
      <c r="V409" s="80">
        <v>8.8101069546984303E-5</v>
      </c>
      <c r="W409" s="81">
        <v>2.8606776431993701E-5</v>
      </c>
      <c r="X409" s="77">
        <v>2.05586428788277E-4</v>
      </c>
      <c r="Y409" s="81">
        <v>1.0043607426022501E-16</v>
      </c>
      <c r="Z409" s="66">
        <v>0</v>
      </c>
      <c r="AA409" s="79">
        <v>9.7762025406626405E-5</v>
      </c>
      <c r="AC409" s="66" t="s">
        <v>242</v>
      </c>
    </row>
    <row r="410" spans="1:29" s="78" customFormat="1" x14ac:dyDescent="0.2">
      <c r="A410" s="66" t="s">
        <v>787</v>
      </c>
      <c r="B410" s="71" t="s">
        <v>219</v>
      </c>
      <c r="C410" s="66" t="s">
        <v>916</v>
      </c>
      <c r="D410" s="66" t="s">
        <v>890</v>
      </c>
      <c r="E410" s="66" t="s">
        <v>308</v>
      </c>
      <c r="F410" s="66" t="s">
        <v>879</v>
      </c>
      <c r="G410" s="72">
        <v>7168</v>
      </c>
      <c r="H410" s="73">
        <v>2</v>
      </c>
      <c r="I410" s="74">
        <v>7172</v>
      </c>
      <c r="J410" s="68">
        <v>2.7886224205242612E-4</v>
      </c>
      <c r="K410" s="75">
        <v>11983</v>
      </c>
      <c r="L410" s="73">
        <v>3</v>
      </c>
      <c r="M410" s="73">
        <v>11988</v>
      </c>
      <c r="N410" s="68">
        <v>2.5025025025025025E-4</v>
      </c>
      <c r="O410" s="75">
        <v>11697</v>
      </c>
      <c r="P410" s="73">
        <v>22</v>
      </c>
      <c r="Q410" s="73">
        <v>11720</v>
      </c>
      <c r="R410" s="69">
        <v>1.8771331058020477E-3</v>
      </c>
      <c r="S410" s="73">
        <v>30848</v>
      </c>
      <c r="T410" s="73">
        <v>27</v>
      </c>
      <c r="U410" s="73">
        <v>30880</v>
      </c>
      <c r="V410" s="76">
        <v>8.7449392712550598E-4</v>
      </c>
      <c r="W410" s="66">
        <v>5.7637362479912404E-4</v>
      </c>
      <c r="X410" s="77">
        <v>1.2720896324485201E-3</v>
      </c>
      <c r="Y410" s="66">
        <v>7.7107604590036705E-4</v>
      </c>
      <c r="Z410" s="66">
        <v>4.7709973364660498E-4</v>
      </c>
      <c r="AA410" s="77">
        <v>1.14584519843206E-3</v>
      </c>
      <c r="AC410" s="66" t="s">
        <v>242</v>
      </c>
    </row>
    <row r="411" spans="1:29" s="78" customFormat="1" x14ac:dyDescent="0.2">
      <c r="A411" s="66" t="s">
        <v>787</v>
      </c>
      <c r="B411" s="71" t="s">
        <v>219</v>
      </c>
      <c r="C411" s="66" t="s">
        <v>916</v>
      </c>
      <c r="D411" s="66" t="s">
        <v>890</v>
      </c>
      <c r="E411" s="66" t="s">
        <v>308</v>
      </c>
      <c r="F411" s="66" t="s">
        <v>880</v>
      </c>
      <c r="G411" s="72">
        <v>7294</v>
      </c>
      <c r="H411" s="73">
        <v>0</v>
      </c>
      <c r="I411" s="74">
        <v>7295</v>
      </c>
      <c r="J411" s="68">
        <v>0</v>
      </c>
      <c r="K411" s="75">
        <v>10881</v>
      </c>
      <c r="L411" s="73">
        <v>2</v>
      </c>
      <c r="M411" s="73">
        <v>10886</v>
      </c>
      <c r="N411" s="68">
        <v>1.8372221201543268E-4</v>
      </c>
      <c r="O411" s="75">
        <v>20341</v>
      </c>
      <c r="P411" s="73">
        <v>1</v>
      </c>
      <c r="Q411" s="73">
        <v>20346</v>
      </c>
      <c r="R411" s="69">
        <v>4.9149710016710898E-5</v>
      </c>
      <c r="S411" s="73">
        <v>38516</v>
      </c>
      <c r="T411" s="73">
        <v>3</v>
      </c>
      <c r="U411" s="73">
        <v>38527</v>
      </c>
      <c r="V411" s="80">
        <v>7.7883641839092399E-5</v>
      </c>
      <c r="W411" s="81">
        <v>1.6061767344071501E-5</v>
      </c>
      <c r="X411" s="77">
        <v>2.27592013017438E-4</v>
      </c>
      <c r="Y411" s="81">
        <v>8.0204311996346703E-17</v>
      </c>
      <c r="Z411" s="66">
        <v>0</v>
      </c>
      <c r="AA411" s="77">
        <v>1.1139564123470399E-4</v>
      </c>
      <c r="AC411" s="66" t="s">
        <v>242</v>
      </c>
    </row>
    <row r="412" spans="1:29" s="82" customFormat="1" x14ac:dyDescent="0.2">
      <c r="A412" s="66" t="s">
        <v>787</v>
      </c>
      <c r="B412" s="71" t="s">
        <v>219</v>
      </c>
      <c r="C412" s="66" t="s">
        <v>916</v>
      </c>
      <c r="D412" s="66" t="s">
        <v>890</v>
      </c>
      <c r="E412" s="66" t="s">
        <v>308</v>
      </c>
      <c r="F412" s="66" t="s">
        <v>881</v>
      </c>
      <c r="G412" s="72">
        <v>20570</v>
      </c>
      <c r="H412" s="73">
        <v>4</v>
      </c>
      <c r="I412" s="74">
        <v>20579</v>
      </c>
      <c r="J412" s="68">
        <v>1.9437290441712426E-4</v>
      </c>
      <c r="K412" s="75">
        <v>15770</v>
      </c>
      <c r="L412" s="73">
        <v>2</v>
      </c>
      <c r="M412" s="73">
        <v>15775</v>
      </c>
      <c r="N412" s="68">
        <v>1.2678288431061807E-4</v>
      </c>
      <c r="O412" s="75">
        <v>24308</v>
      </c>
      <c r="P412" s="73">
        <v>1</v>
      </c>
      <c r="Q412" s="73">
        <v>24315</v>
      </c>
      <c r="R412" s="69">
        <v>4.1126876413736376E-5</v>
      </c>
      <c r="S412" s="73">
        <v>60648</v>
      </c>
      <c r="T412" s="73">
        <v>7</v>
      </c>
      <c r="U412" s="73">
        <v>60669</v>
      </c>
      <c r="V412" s="76">
        <v>1.15406809001731E-4</v>
      </c>
      <c r="W412" s="81">
        <v>4.6400741258612403E-5</v>
      </c>
      <c r="X412" s="77">
        <v>2.3776758527294201E-4</v>
      </c>
      <c r="Y412" s="66" t="s">
        <v>832</v>
      </c>
      <c r="Z412" s="66" t="s">
        <v>832</v>
      </c>
      <c r="AA412" s="77" t="s">
        <v>832</v>
      </c>
      <c r="AC412" s="66" t="s">
        <v>242</v>
      </c>
    </row>
    <row r="413" spans="1:29" s="82" customFormat="1" x14ac:dyDescent="0.2">
      <c r="A413" s="66" t="s">
        <v>787</v>
      </c>
      <c r="B413" s="71" t="s">
        <v>219</v>
      </c>
      <c r="C413" s="66" t="s">
        <v>916</v>
      </c>
      <c r="D413" s="66" t="s">
        <v>890</v>
      </c>
      <c r="E413" s="66" t="s">
        <v>308</v>
      </c>
      <c r="F413" s="66" t="s">
        <v>882</v>
      </c>
      <c r="G413" s="72">
        <v>13210</v>
      </c>
      <c r="H413" s="73">
        <v>0</v>
      </c>
      <c r="I413" s="74">
        <v>13213</v>
      </c>
      <c r="J413" s="68">
        <v>0</v>
      </c>
      <c r="K413" s="75">
        <v>17113</v>
      </c>
      <c r="L413" s="73">
        <v>2</v>
      </c>
      <c r="M413" s="73">
        <v>17121</v>
      </c>
      <c r="N413" s="68">
        <v>1.1681560656503709E-4</v>
      </c>
      <c r="O413" s="75">
        <v>35728</v>
      </c>
      <c r="P413" s="73">
        <v>2</v>
      </c>
      <c r="Q413" s="73">
        <v>35737</v>
      </c>
      <c r="R413" s="69">
        <v>5.5964406637378624E-5</v>
      </c>
      <c r="S413" s="73">
        <v>66051</v>
      </c>
      <c r="T413" s="73">
        <v>4</v>
      </c>
      <c r="U413" s="73">
        <v>66071</v>
      </c>
      <c r="V413" s="80">
        <v>6.0555597608053902E-5</v>
      </c>
      <c r="W413" s="81">
        <v>1.6499600817821099E-5</v>
      </c>
      <c r="X413" s="77">
        <v>1.5503905557844499E-4</v>
      </c>
      <c r="Y413" s="66" t="s">
        <v>832</v>
      </c>
      <c r="Z413" s="66" t="s">
        <v>832</v>
      </c>
      <c r="AA413" s="77" t="s">
        <v>832</v>
      </c>
      <c r="AC413" s="66" t="s">
        <v>242</v>
      </c>
    </row>
    <row r="414" spans="1:29" s="82" customFormat="1" x14ac:dyDescent="0.2">
      <c r="A414" s="83" t="s">
        <v>787</v>
      </c>
      <c r="B414" s="84" t="s">
        <v>219</v>
      </c>
      <c r="C414" s="83" t="s">
        <v>916</v>
      </c>
      <c r="D414" s="83" t="s">
        <v>890</v>
      </c>
      <c r="E414" s="83" t="s">
        <v>308</v>
      </c>
      <c r="F414" s="83" t="s">
        <v>883</v>
      </c>
      <c r="G414" s="85">
        <v>11148</v>
      </c>
      <c r="H414" s="86">
        <v>0</v>
      </c>
      <c r="I414" s="87">
        <v>11150</v>
      </c>
      <c r="J414" s="88">
        <v>0</v>
      </c>
      <c r="K414" s="89">
        <v>13703</v>
      </c>
      <c r="L414" s="86">
        <v>3</v>
      </c>
      <c r="M414" s="86">
        <v>13708</v>
      </c>
      <c r="N414" s="88">
        <v>2.1885030639042896E-4</v>
      </c>
      <c r="O414" s="89">
        <v>30708</v>
      </c>
      <c r="P414" s="86">
        <v>4</v>
      </c>
      <c r="Q414" s="86">
        <v>30718</v>
      </c>
      <c r="R414" s="90">
        <v>1.3021681099029884E-4</v>
      </c>
      <c r="S414" s="86">
        <v>55559</v>
      </c>
      <c r="T414" s="86">
        <v>7</v>
      </c>
      <c r="U414" s="86">
        <v>55576</v>
      </c>
      <c r="V414" s="91">
        <v>1.25976316452507E-4</v>
      </c>
      <c r="W414" s="95">
        <v>5.06504648594263E-5</v>
      </c>
      <c r="X414" s="93">
        <v>2.5954202326154599E-4</v>
      </c>
      <c r="Y414" s="83" t="s">
        <v>832</v>
      </c>
      <c r="Z414" s="83" t="s">
        <v>832</v>
      </c>
      <c r="AA414" s="93" t="s">
        <v>832</v>
      </c>
      <c r="AC414" s="83" t="s">
        <v>242</v>
      </c>
    </row>
    <row r="415" spans="1:29" s="78" customFormat="1" x14ac:dyDescent="0.2">
      <c r="A415" s="66" t="s">
        <v>788</v>
      </c>
      <c r="B415" s="71" t="s">
        <v>232</v>
      </c>
      <c r="C415" s="66" t="s">
        <v>917</v>
      </c>
      <c r="D415" s="66" t="s">
        <v>918</v>
      </c>
      <c r="E415" s="66" t="s">
        <v>919</v>
      </c>
      <c r="F415" s="66" t="s">
        <v>867</v>
      </c>
      <c r="G415" s="72">
        <v>103</v>
      </c>
      <c r="H415" s="73">
        <v>13715</v>
      </c>
      <c r="I415" s="74">
        <v>13819</v>
      </c>
      <c r="J415" s="68">
        <v>0.9924741298212606</v>
      </c>
      <c r="K415" s="75">
        <v>33</v>
      </c>
      <c r="L415" s="73">
        <v>6614</v>
      </c>
      <c r="M415" s="73">
        <v>6648</v>
      </c>
      <c r="N415" s="68">
        <v>0.99488567990373045</v>
      </c>
      <c r="O415" s="75">
        <v>53</v>
      </c>
      <c r="P415" s="73">
        <v>16375</v>
      </c>
      <c r="Q415" s="73">
        <v>16437</v>
      </c>
      <c r="R415" s="69">
        <v>0.99622802214516026</v>
      </c>
      <c r="S415" s="73">
        <v>189</v>
      </c>
      <c r="T415" s="73">
        <v>36704</v>
      </c>
      <c r="U415" s="73">
        <v>36904</v>
      </c>
      <c r="V415" s="76">
        <v>0.99487707695226701</v>
      </c>
      <c r="W415" s="66">
        <v>0.99409467999121404</v>
      </c>
      <c r="X415" s="77">
        <v>0.99557993324981298</v>
      </c>
      <c r="Y415" s="66">
        <v>0.99487661443820596</v>
      </c>
      <c r="Z415" s="66">
        <v>0.99411332337435399</v>
      </c>
      <c r="AA415" s="77">
        <v>0.99557120113158304</v>
      </c>
      <c r="AC415" s="66" t="s">
        <v>242</v>
      </c>
    </row>
    <row r="416" spans="1:29" s="78" customFormat="1" x14ac:dyDescent="0.2">
      <c r="A416" s="66" t="s">
        <v>788</v>
      </c>
      <c r="B416" s="71" t="s">
        <v>232</v>
      </c>
      <c r="C416" s="66" t="s">
        <v>917</v>
      </c>
      <c r="D416" s="66" t="s">
        <v>918</v>
      </c>
      <c r="E416" s="66" t="s">
        <v>919</v>
      </c>
      <c r="F416" s="66" t="s">
        <v>868</v>
      </c>
      <c r="G416" s="72">
        <v>74</v>
      </c>
      <c r="H416" s="73">
        <v>18508</v>
      </c>
      <c r="I416" s="74">
        <v>18587</v>
      </c>
      <c r="J416" s="68">
        <v>0.99574971754452035</v>
      </c>
      <c r="K416" s="75">
        <v>110</v>
      </c>
      <c r="L416" s="73">
        <v>15715</v>
      </c>
      <c r="M416" s="73">
        <v>15827</v>
      </c>
      <c r="N416" s="68">
        <v>0.99292348518354712</v>
      </c>
      <c r="O416" s="75">
        <v>100</v>
      </c>
      <c r="P416" s="73">
        <v>18595</v>
      </c>
      <c r="Q416" s="73">
        <v>18701</v>
      </c>
      <c r="R416" s="69">
        <v>0.99433185391155554</v>
      </c>
      <c r="S416" s="73">
        <v>284</v>
      </c>
      <c r="T416" s="73">
        <v>52818</v>
      </c>
      <c r="U416" s="73">
        <v>53115</v>
      </c>
      <c r="V416" s="76">
        <v>0.99465180219200799</v>
      </c>
      <c r="W416" s="66">
        <v>0.99399421096142404</v>
      </c>
      <c r="X416" s="77">
        <v>0.995254396585739</v>
      </c>
      <c r="Y416" s="66">
        <v>0.99465131912702698</v>
      </c>
      <c r="Z416" s="66">
        <v>0.994006848468449</v>
      </c>
      <c r="AA416" s="77">
        <v>0.995248080719076</v>
      </c>
      <c r="AC416" s="66" t="s">
        <v>242</v>
      </c>
    </row>
    <row r="417" spans="1:29" s="78" customFormat="1" x14ac:dyDescent="0.2">
      <c r="A417" s="66" t="s">
        <v>788</v>
      </c>
      <c r="B417" s="71" t="s">
        <v>232</v>
      </c>
      <c r="C417" s="66" t="s">
        <v>917</v>
      </c>
      <c r="D417" s="66" t="s">
        <v>918</v>
      </c>
      <c r="E417" s="66" t="s">
        <v>919</v>
      </c>
      <c r="F417" s="66" t="s">
        <v>869</v>
      </c>
      <c r="G417" s="72">
        <v>94</v>
      </c>
      <c r="H417" s="73">
        <v>22274</v>
      </c>
      <c r="I417" s="74">
        <v>22372</v>
      </c>
      <c r="J417" s="68">
        <v>0.99561952440550683</v>
      </c>
      <c r="K417" s="75">
        <v>73</v>
      </c>
      <c r="L417" s="73">
        <v>24562</v>
      </c>
      <c r="M417" s="73">
        <v>24639</v>
      </c>
      <c r="N417" s="68">
        <v>0.99687487316855394</v>
      </c>
      <c r="O417" s="75">
        <v>111</v>
      </c>
      <c r="P417" s="73">
        <v>31484</v>
      </c>
      <c r="Q417" s="73">
        <v>31602</v>
      </c>
      <c r="R417" s="69">
        <v>0.99626605911018284</v>
      </c>
      <c r="S417" s="73">
        <v>278</v>
      </c>
      <c r="T417" s="73">
        <v>78320</v>
      </c>
      <c r="U417" s="73">
        <v>78613</v>
      </c>
      <c r="V417" s="76">
        <v>0.99646301432606399</v>
      </c>
      <c r="W417" s="66">
        <v>0.99602273017279197</v>
      </c>
      <c r="X417" s="77">
        <v>0.99686599830627398</v>
      </c>
      <c r="Y417" s="66">
        <v>0.99646269466732196</v>
      </c>
      <c r="Z417" s="66">
        <v>0.99603128961094001</v>
      </c>
      <c r="AA417" s="77">
        <v>0.99686174829220797</v>
      </c>
      <c r="AC417" s="66" t="s">
        <v>242</v>
      </c>
    </row>
    <row r="418" spans="1:29" s="78" customFormat="1" x14ac:dyDescent="0.2">
      <c r="A418" s="66" t="s">
        <v>788</v>
      </c>
      <c r="B418" s="71" t="s">
        <v>232</v>
      </c>
      <c r="C418" s="66" t="s">
        <v>917</v>
      </c>
      <c r="D418" s="66" t="s">
        <v>918</v>
      </c>
      <c r="E418" s="66" t="s">
        <v>919</v>
      </c>
      <c r="F418" s="66" t="s">
        <v>870</v>
      </c>
      <c r="G418" s="72">
        <v>22916</v>
      </c>
      <c r="H418" s="73">
        <v>2</v>
      </c>
      <c r="I418" s="74">
        <v>22921</v>
      </c>
      <c r="J418" s="68">
        <v>8.7256227913267312E-5</v>
      </c>
      <c r="K418" s="75">
        <v>23561</v>
      </c>
      <c r="L418" s="73">
        <v>0</v>
      </c>
      <c r="M418" s="73">
        <v>23562</v>
      </c>
      <c r="N418" s="68">
        <v>0</v>
      </c>
      <c r="O418" s="75">
        <v>20549</v>
      </c>
      <c r="P418" s="73">
        <v>1</v>
      </c>
      <c r="Q418" s="73">
        <v>20555</v>
      </c>
      <c r="R418" s="69">
        <v>4.8649963512527367E-5</v>
      </c>
      <c r="S418" s="73">
        <v>67026</v>
      </c>
      <c r="T418" s="73">
        <v>3</v>
      </c>
      <c r="U418" s="73">
        <v>67038</v>
      </c>
      <c r="V418" s="80">
        <v>4.4756747079622303E-5</v>
      </c>
      <c r="W418" s="81">
        <v>9.2300123495933207E-6</v>
      </c>
      <c r="X418" s="77">
        <v>1.3079258085808601E-4</v>
      </c>
      <c r="Y418" s="81">
        <v>1.43396417277442E-16</v>
      </c>
      <c r="Z418" s="66">
        <v>0</v>
      </c>
      <c r="AA418" s="79">
        <v>5.2119571106579E-5</v>
      </c>
      <c r="AC418" s="66" t="s">
        <v>242</v>
      </c>
    </row>
    <row r="419" spans="1:29" s="78" customFormat="1" x14ac:dyDescent="0.2">
      <c r="A419" s="66" t="s">
        <v>788</v>
      </c>
      <c r="B419" s="71" t="s">
        <v>232</v>
      </c>
      <c r="C419" s="66" t="s">
        <v>917</v>
      </c>
      <c r="D419" s="66" t="s">
        <v>918</v>
      </c>
      <c r="E419" s="66" t="s">
        <v>919</v>
      </c>
      <c r="F419" s="66" t="s">
        <v>871</v>
      </c>
      <c r="G419" s="72">
        <v>16707</v>
      </c>
      <c r="H419" s="73">
        <v>1</v>
      </c>
      <c r="I419" s="74">
        <v>16709</v>
      </c>
      <c r="J419" s="68">
        <v>5.984798611526722E-5</v>
      </c>
      <c r="K419" s="75">
        <v>13756</v>
      </c>
      <c r="L419" s="73">
        <v>0</v>
      </c>
      <c r="M419" s="73">
        <v>13758</v>
      </c>
      <c r="N419" s="68">
        <v>0</v>
      </c>
      <c r="O419" s="75">
        <v>16951</v>
      </c>
      <c r="P419" s="73">
        <v>2</v>
      </c>
      <c r="Q419" s="73">
        <v>16955</v>
      </c>
      <c r="R419" s="69">
        <v>1.1795930404010616E-4</v>
      </c>
      <c r="S419" s="73">
        <v>47414</v>
      </c>
      <c r="T419" s="73">
        <v>3</v>
      </c>
      <c r="U419" s="73">
        <v>47422</v>
      </c>
      <c r="V419" s="80">
        <v>6.3268448024970006E-5</v>
      </c>
      <c r="W419" s="81">
        <v>1.3047665068319001E-5</v>
      </c>
      <c r="X419" s="77">
        <v>1.84886009393775E-4</v>
      </c>
      <c r="Y419" s="81">
        <v>1.2527930266939601E-16</v>
      </c>
      <c r="Z419" s="66">
        <v>0</v>
      </c>
      <c r="AA419" s="79">
        <v>8.6761032973696397E-5</v>
      </c>
      <c r="AC419" s="66" t="s">
        <v>242</v>
      </c>
    </row>
    <row r="420" spans="1:29" s="78" customFormat="1" x14ac:dyDescent="0.2">
      <c r="A420" s="66" t="s">
        <v>788</v>
      </c>
      <c r="B420" s="71" t="s">
        <v>232</v>
      </c>
      <c r="C420" s="66" t="s">
        <v>917</v>
      </c>
      <c r="D420" s="66" t="s">
        <v>918</v>
      </c>
      <c r="E420" s="66" t="s">
        <v>919</v>
      </c>
      <c r="F420" s="66" t="s">
        <v>872</v>
      </c>
      <c r="G420" s="72">
        <v>27356</v>
      </c>
      <c r="H420" s="73">
        <v>1</v>
      </c>
      <c r="I420" s="74">
        <v>27358</v>
      </c>
      <c r="J420" s="68">
        <v>3.6552379559909353E-5</v>
      </c>
      <c r="K420" s="75">
        <v>27575</v>
      </c>
      <c r="L420" s="73">
        <v>4</v>
      </c>
      <c r="M420" s="73">
        <v>27583</v>
      </c>
      <c r="N420" s="68">
        <v>1.4501685820976688E-4</v>
      </c>
      <c r="O420" s="75">
        <v>24626</v>
      </c>
      <c r="P420" s="73">
        <v>2</v>
      </c>
      <c r="Q420" s="73">
        <v>24632</v>
      </c>
      <c r="R420" s="69">
        <v>8.1195193244559919E-5</v>
      </c>
      <c r="S420" s="73">
        <v>79557</v>
      </c>
      <c r="T420" s="73">
        <v>7</v>
      </c>
      <c r="U420" s="73">
        <v>79573</v>
      </c>
      <c r="V420" s="80">
        <v>8.7979488210748595E-5</v>
      </c>
      <c r="W420" s="81">
        <v>3.5373025429048497E-5</v>
      </c>
      <c r="X420" s="77">
        <v>1.81262915513112E-4</v>
      </c>
      <c r="Y420" s="81">
        <v>1.54593624568915E-6</v>
      </c>
      <c r="Z420" s="66">
        <v>0</v>
      </c>
      <c r="AA420" s="79">
        <v>8.9118699676430695E-5</v>
      </c>
      <c r="AC420" s="66" t="s">
        <v>242</v>
      </c>
    </row>
    <row r="421" spans="1:29" s="78" customFormat="1" x14ac:dyDescent="0.2">
      <c r="A421" s="66" t="s">
        <v>788</v>
      </c>
      <c r="B421" s="71" t="s">
        <v>232</v>
      </c>
      <c r="C421" s="66" t="s">
        <v>917</v>
      </c>
      <c r="D421" s="66" t="s">
        <v>918</v>
      </c>
      <c r="E421" s="66" t="s">
        <v>919</v>
      </c>
      <c r="F421" s="66" t="s">
        <v>873</v>
      </c>
      <c r="G421" s="72">
        <v>20937</v>
      </c>
      <c r="H421" s="73">
        <v>0</v>
      </c>
      <c r="I421" s="74">
        <v>20941</v>
      </c>
      <c r="J421" s="68">
        <v>0</v>
      </c>
      <c r="K421" s="75">
        <v>21594</v>
      </c>
      <c r="L421" s="73">
        <v>2</v>
      </c>
      <c r="M421" s="73">
        <v>21597</v>
      </c>
      <c r="N421" s="68">
        <v>9.260545446126777E-5</v>
      </c>
      <c r="O421" s="75">
        <v>22783</v>
      </c>
      <c r="P421" s="73">
        <v>2</v>
      </c>
      <c r="Q421" s="73">
        <v>22788</v>
      </c>
      <c r="R421" s="69">
        <v>8.7765490609092507E-5</v>
      </c>
      <c r="S421" s="73">
        <v>65314</v>
      </c>
      <c r="T421" s="73">
        <v>4</v>
      </c>
      <c r="U421" s="73">
        <v>65326</v>
      </c>
      <c r="V421" s="80">
        <v>6.1238862181940695E-5</v>
      </c>
      <c r="W421" s="81">
        <v>1.6685772831864599E-5</v>
      </c>
      <c r="X421" s="77">
        <v>1.5678831802603299E-4</v>
      </c>
      <c r="Y421" s="81">
        <v>1.21260473267701E-16</v>
      </c>
      <c r="Z421" s="66">
        <v>0</v>
      </c>
      <c r="AA421" s="79">
        <v>6.7381177601745699E-5</v>
      </c>
      <c r="AC421" s="66" t="s">
        <v>242</v>
      </c>
    </row>
    <row r="422" spans="1:29" s="78" customFormat="1" x14ac:dyDescent="0.2">
      <c r="A422" s="66" t="s">
        <v>788</v>
      </c>
      <c r="B422" s="71" t="s">
        <v>232</v>
      </c>
      <c r="C422" s="66" t="s">
        <v>917</v>
      </c>
      <c r="D422" s="66" t="s">
        <v>918</v>
      </c>
      <c r="E422" s="66" t="s">
        <v>919</v>
      </c>
      <c r="F422" s="66" t="s">
        <v>874</v>
      </c>
      <c r="G422" s="72" t="s">
        <v>832</v>
      </c>
      <c r="H422" s="73" t="s">
        <v>832</v>
      </c>
      <c r="I422" s="74" t="s">
        <v>832</v>
      </c>
      <c r="J422" s="68" t="s">
        <v>832</v>
      </c>
      <c r="K422" s="75" t="s">
        <v>832</v>
      </c>
      <c r="L422" s="73" t="s">
        <v>832</v>
      </c>
      <c r="M422" s="73" t="s">
        <v>832</v>
      </c>
      <c r="N422" s="68" t="s">
        <v>832</v>
      </c>
      <c r="O422" s="75" t="s">
        <v>832</v>
      </c>
      <c r="P422" s="73" t="s">
        <v>832</v>
      </c>
      <c r="Q422" s="73" t="s">
        <v>832</v>
      </c>
      <c r="R422" s="69" t="s">
        <v>832</v>
      </c>
      <c r="S422" s="73" t="s">
        <v>832</v>
      </c>
      <c r="T422" s="73" t="s">
        <v>832</v>
      </c>
      <c r="U422" s="73" t="s">
        <v>832</v>
      </c>
      <c r="V422" s="76" t="s">
        <v>832</v>
      </c>
      <c r="W422" s="66" t="s">
        <v>832</v>
      </c>
      <c r="X422" s="77" t="s">
        <v>832</v>
      </c>
      <c r="Y422" s="66" t="s">
        <v>832</v>
      </c>
      <c r="Z422" s="66" t="s">
        <v>832</v>
      </c>
      <c r="AA422" s="77" t="s">
        <v>832</v>
      </c>
      <c r="AC422" s="66" t="s">
        <v>242</v>
      </c>
    </row>
    <row r="423" spans="1:29" s="78" customFormat="1" x14ac:dyDescent="0.2">
      <c r="A423" s="66" t="s">
        <v>788</v>
      </c>
      <c r="B423" s="71" t="s">
        <v>232</v>
      </c>
      <c r="C423" s="66" t="s">
        <v>917</v>
      </c>
      <c r="D423" s="66" t="s">
        <v>918</v>
      </c>
      <c r="E423" s="66" t="s">
        <v>919</v>
      </c>
      <c r="F423" s="66" t="s">
        <v>875</v>
      </c>
      <c r="G423" s="72">
        <v>24858</v>
      </c>
      <c r="H423" s="73">
        <v>3</v>
      </c>
      <c r="I423" s="74">
        <v>24862</v>
      </c>
      <c r="J423" s="68">
        <v>1.2066607674362481E-4</v>
      </c>
      <c r="K423" s="75">
        <v>26400</v>
      </c>
      <c r="L423" s="73">
        <v>6</v>
      </c>
      <c r="M423" s="73">
        <v>26406</v>
      </c>
      <c r="N423" s="68">
        <v>2.2722108611679165E-4</v>
      </c>
      <c r="O423" s="75">
        <v>26412</v>
      </c>
      <c r="P423" s="73">
        <v>2</v>
      </c>
      <c r="Q423" s="73">
        <v>26416</v>
      </c>
      <c r="R423" s="69">
        <v>7.5711689884918229E-5</v>
      </c>
      <c r="S423" s="73">
        <v>77670</v>
      </c>
      <c r="T423" s="73">
        <v>11</v>
      </c>
      <c r="U423" s="73">
        <v>77684</v>
      </c>
      <c r="V423" s="76">
        <v>1.4160476821874099E-4</v>
      </c>
      <c r="W423" s="81">
        <v>7.0690641700881006E-5</v>
      </c>
      <c r="X423" s="77">
        <v>2.53355886691504E-4</v>
      </c>
      <c r="Y423" s="81">
        <v>5.3846796604815199E-5</v>
      </c>
      <c r="Z423" s="66">
        <v>0</v>
      </c>
      <c r="AA423" s="77">
        <v>1.59654438121686E-4</v>
      </c>
      <c r="AC423" s="66" t="s">
        <v>242</v>
      </c>
    </row>
    <row r="424" spans="1:29" s="78" customFormat="1" x14ac:dyDescent="0.2">
      <c r="A424" s="66" t="s">
        <v>788</v>
      </c>
      <c r="B424" s="71" t="s">
        <v>232</v>
      </c>
      <c r="C424" s="66" t="s">
        <v>917</v>
      </c>
      <c r="D424" s="66" t="s">
        <v>918</v>
      </c>
      <c r="E424" s="66" t="s">
        <v>919</v>
      </c>
      <c r="F424" s="66" t="s">
        <v>876</v>
      </c>
      <c r="G424" s="72">
        <v>27134</v>
      </c>
      <c r="H424" s="73">
        <v>1</v>
      </c>
      <c r="I424" s="74">
        <v>27138</v>
      </c>
      <c r="J424" s="68">
        <v>3.6848699240916793E-5</v>
      </c>
      <c r="K424" s="75">
        <v>25018</v>
      </c>
      <c r="L424" s="73">
        <v>3</v>
      </c>
      <c r="M424" s="73">
        <v>25023</v>
      </c>
      <c r="N424" s="68">
        <v>1.1988970147464332E-4</v>
      </c>
      <c r="O424" s="75">
        <v>8344</v>
      </c>
      <c r="P424" s="73">
        <v>2</v>
      </c>
      <c r="Q424" s="73">
        <v>8346</v>
      </c>
      <c r="R424" s="69">
        <v>2.3963575365444525E-4</v>
      </c>
      <c r="S424" s="73">
        <v>60496</v>
      </c>
      <c r="T424" s="73">
        <v>6</v>
      </c>
      <c r="U424" s="73">
        <v>60507</v>
      </c>
      <c r="V424" s="80">
        <v>9.9170275362797899E-5</v>
      </c>
      <c r="W424" s="81">
        <v>3.6394584845948001E-5</v>
      </c>
      <c r="X424" s="77">
        <v>2.1583934637643901E-4</v>
      </c>
      <c r="Y424" s="81">
        <v>1.23440498505617E-5</v>
      </c>
      <c r="Z424" s="66">
        <v>0</v>
      </c>
      <c r="AA424" s="77">
        <v>1.18410457528616E-4</v>
      </c>
      <c r="AC424" s="66" t="s">
        <v>242</v>
      </c>
    </row>
    <row r="425" spans="1:29" s="78" customFormat="1" x14ac:dyDescent="0.2">
      <c r="A425" s="66" t="s">
        <v>788</v>
      </c>
      <c r="B425" s="71" t="s">
        <v>232</v>
      </c>
      <c r="C425" s="66" t="s">
        <v>917</v>
      </c>
      <c r="D425" s="66" t="s">
        <v>918</v>
      </c>
      <c r="E425" s="66" t="s">
        <v>919</v>
      </c>
      <c r="F425" s="66" t="s">
        <v>877</v>
      </c>
      <c r="G425" s="72">
        <v>30287</v>
      </c>
      <c r="H425" s="73">
        <v>2</v>
      </c>
      <c r="I425" s="74">
        <v>30290</v>
      </c>
      <c r="J425" s="68">
        <v>6.6028392208649725E-5</v>
      </c>
      <c r="K425" s="75">
        <v>22833</v>
      </c>
      <c r="L425" s="73">
        <v>6</v>
      </c>
      <c r="M425" s="73">
        <v>22842</v>
      </c>
      <c r="N425" s="68">
        <v>2.6267402153926978E-4</v>
      </c>
      <c r="O425" s="75">
        <v>16211</v>
      </c>
      <c r="P425" s="73">
        <v>1</v>
      </c>
      <c r="Q425" s="73">
        <v>16213</v>
      </c>
      <c r="R425" s="69">
        <v>6.1678899648430271E-5</v>
      </c>
      <c r="S425" s="73">
        <v>69331</v>
      </c>
      <c r="T425" s="73">
        <v>9</v>
      </c>
      <c r="U425" s="73">
        <v>69345</v>
      </c>
      <c r="V425" s="76">
        <v>1.2979521199884601E-4</v>
      </c>
      <c r="W425" s="81">
        <v>5.9352298542913999E-5</v>
      </c>
      <c r="X425" s="77">
        <v>2.46377378801094E-4</v>
      </c>
      <c r="Y425" s="81">
        <v>4.2227805452653102E-5</v>
      </c>
      <c r="Z425" s="66">
        <v>0</v>
      </c>
      <c r="AA425" s="77">
        <v>1.51003377432669E-4</v>
      </c>
      <c r="AC425" s="66" t="s">
        <v>242</v>
      </c>
    </row>
    <row r="426" spans="1:29" s="78" customFormat="1" x14ac:dyDescent="0.2">
      <c r="A426" s="66" t="s">
        <v>788</v>
      </c>
      <c r="B426" s="71" t="s">
        <v>232</v>
      </c>
      <c r="C426" s="66" t="s">
        <v>917</v>
      </c>
      <c r="D426" s="66" t="s">
        <v>918</v>
      </c>
      <c r="E426" s="66" t="s">
        <v>919</v>
      </c>
      <c r="F426" s="66" t="s">
        <v>878</v>
      </c>
      <c r="G426" s="72">
        <v>28711</v>
      </c>
      <c r="H426" s="73">
        <v>2</v>
      </c>
      <c r="I426" s="74">
        <v>28717</v>
      </c>
      <c r="J426" s="68">
        <v>6.964515792039558E-5</v>
      </c>
      <c r="K426" s="75">
        <v>27501</v>
      </c>
      <c r="L426" s="73">
        <v>3</v>
      </c>
      <c r="M426" s="73">
        <v>27505</v>
      </c>
      <c r="N426" s="68">
        <v>1.0907107798582076E-4</v>
      </c>
      <c r="O426" s="75">
        <v>11896</v>
      </c>
      <c r="P426" s="73">
        <v>1</v>
      </c>
      <c r="Q426" s="73">
        <v>11902</v>
      </c>
      <c r="R426" s="69">
        <v>8.4019492522265169E-5</v>
      </c>
      <c r="S426" s="73">
        <v>68108</v>
      </c>
      <c r="T426" s="73">
        <v>6</v>
      </c>
      <c r="U426" s="73">
        <v>68124</v>
      </c>
      <c r="V426" s="80">
        <v>8.8087617817188805E-5</v>
      </c>
      <c r="W426" s="81">
        <v>3.2327267254383999E-5</v>
      </c>
      <c r="X426" s="77">
        <v>1.91719723949957E-4</v>
      </c>
      <c r="Y426" s="81">
        <v>1.64780736478728E-6</v>
      </c>
      <c r="Z426" s="66">
        <v>0</v>
      </c>
      <c r="AA426" s="79">
        <v>9.6835220183320798E-5</v>
      </c>
      <c r="AC426" s="66" t="s">
        <v>242</v>
      </c>
    </row>
    <row r="427" spans="1:29" s="78" customFormat="1" x14ac:dyDescent="0.2">
      <c r="A427" s="66" t="s">
        <v>788</v>
      </c>
      <c r="B427" s="71" t="s">
        <v>232</v>
      </c>
      <c r="C427" s="66" t="s">
        <v>917</v>
      </c>
      <c r="D427" s="66" t="s">
        <v>918</v>
      </c>
      <c r="E427" s="66" t="s">
        <v>919</v>
      </c>
      <c r="F427" s="66" t="s">
        <v>879</v>
      </c>
      <c r="G427" s="72">
        <v>26576</v>
      </c>
      <c r="H427" s="73">
        <v>4</v>
      </c>
      <c r="I427" s="74">
        <v>26585</v>
      </c>
      <c r="J427" s="68">
        <v>1.5046078615760767E-4</v>
      </c>
      <c r="K427" s="75">
        <v>20345</v>
      </c>
      <c r="L427" s="73">
        <v>3</v>
      </c>
      <c r="M427" s="73">
        <v>20350</v>
      </c>
      <c r="N427" s="68">
        <v>1.4742014742014743E-4</v>
      </c>
      <c r="O427" s="75">
        <v>13924</v>
      </c>
      <c r="P427" s="73">
        <v>3</v>
      </c>
      <c r="Q427" s="73">
        <v>13928</v>
      </c>
      <c r="R427" s="69">
        <v>2.1539345203905802E-4</v>
      </c>
      <c r="S427" s="73">
        <v>60845</v>
      </c>
      <c r="T427" s="73">
        <v>10</v>
      </c>
      <c r="U427" s="73">
        <v>60863</v>
      </c>
      <c r="V427" s="76">
        <v>1.6432503491906999E-4</v>
      </c>
      <c r="W427" s="81">
        <v>7.8802963918132998E-5</v>
      </c>
      <c r="X427" s="77">
        <v>3.0217875723046199E-4</v>
      </c>
      <c r="Y427" s="81">
        <v>7.6173743688208499E-5</v>
      </c>
      <c r="Z427" s="66">
        <v>0</v>
      </c>
      <c r="AA427" s="77">
        <v>2.0407107050056999E-4</v>
      </c>
      <c r="AC427" s="66" t="s">
        <v>242</v>
      </c>
    </row>
    <row r="428" spans="1:29" s="78" customFormat="1" x14ac:dyDescent="0.2">
      <c r="A428" s="66" t="s">
        <v>788</v>
      </c>
      <c r="B428" s="71" t="s">
        <v>232</v>
      </c>
      <c r="C428" s="66" t="s">
        <v>917</v>
      </c>
      <c r="D428" s="66" t="s">
        <v>918</v>
      </c>
      <c r="E428" s="66" t="s">
        <v>919</v>
      </c>
      <c r="F428" s="66" t="s">
        <v>880</v>
      </c>
      <c r="G428" s="72" t="s">
        <v>832</v>
      </c>
      <c r="H428" s="73" t="s">
        <v>832</v>
      </c>
      <c r="I428" s="74" t="s">
        <v>832</v>
      </c>
      <c r="J428" s="68" t="s">
        <v>832</v>
      </c>
      <c r="K428" s="75" t="s">
        <v>832</v>
      </c>
      <c r="L428" s="73" t="s">
        <v>832</v>
      </c>
      <c r="M428" s="73" t="s">
        <v>832</v>
      </c>
      <c r="N428" s="68" t="s">
        <v>832</v>
      </c>
      <c r="O428" s="75" t="s">
        <v>832</v>
      </c>
      <c r="P428" s="73" t="s">
        <v>832</v>
      </c>
      <c r="Q428" s="73" t="s">
        <v>832</v>
      </c>
      <c r="R428" s="69" t="s">
        <v>832</v>
      </c>
      <c r="S428" s="73" t="s">
        <v>832</v>
      </c>
      <c r="T428" s="73" t="s">
        <v>832</v>
      </c>
      <c r="U428" s="73" t="s">
        <v>832</v>
      </c>
      <c r="V428" s="76" t="s">
        <v>832</v>
      </c>
      <c r="W428" s="66" t="s">
        <v>832</v>
      </c>
      <c r="X428" s="77" t="s">
        <v>832</v>
      </c>
      <c r="Y428" s="66" t="s">
        <v>832</v>
      </c>
      <c r="Z428" s="66" t="s">
        <v>832</v>
      </c>
      <c r="AA428" s="77" t="s">
        <v>832</v>
      </c>
      <c r="AC428" s="66" t="s">
        <v>242</v>
      </c>
    </row>
    <row r="429" spans="1:29" s="82" customFormat="1" x14ac:dyDescent="0.2">
      <c r="A429" s="66" t="s">
        <v>788</v>
      </c>
      <c r="B429" s="71" t="s">
        <v>232</v>
      </c>
      <c r="C429" s="66" t="s">
        <v>917</v>
      </c>
      <c r="D429" s="66" t="s">
        <v>918</v>
      </c>
      <c r="E429" s="66" t="s">
        <v>919</v>
      </c>
      <c r="F429" s="66" t="s">
        <v>881</v>
      </c>
      <c r="G429" s="72">
        <v>21356</v>
      </c>
      <c r="H429" s="73">
        <v>2</v>
      </c>
      <c r="I429" s="74">
        <v>21358</v>
      </c>
      <c r="J429" s="68">
        <v>9.3641726753441329E-5</v>
      </c>
      <c r="K429" s="75">
        <v>25519</v>
      </c>
      <c r="L429" s="73">
        <v>5</v>
      </c>
      <c r="M429" s="73">
        <v>25527</v>
      </c>
      <c r="N429" s="68">
        <v>1.9587103850824617E-4</v>
      </c>
      <c r="O429" s="75">
        <v>25664</v>
      </c>
      <c r="P429" s="73">
        <v>2</v>
      </c>
      <c r="Q429" s="73">
        <v>25668</v>
      </c>
      <c r="R429" s="69">
        <v>7.7918030232195729E-5</v>
      </c>
      <c r="S429" s="73">
        <v>72539</v>
      </c>
      <c r="T429" s="73">
        <v>9</v>
      </c>
      <c r="U429" s="73">
        <v>72553</v>
      </c>
      <c r="V429" s="76">
        <v>1.24055797540938E-4</v>
      </c>
      <c r="W429" s="81">
        <v>5.6727728993012502E-5</v>
      </c>
      <c r="X429" s="77">
        <v>2.35483424602272E-4</v>
      </c>
      <c r="Y429" s="66" t="s">
        <v>832</v>
      </c>
      <c r="Z429" s="66" t="s">
        <v>832</v>
      </c>
      <c r="AA429" s="77" t="s">
        <v>832</v>
      </c>
      <c r="AC429" s="66" t="s">
        <v>242</v>
      </c>
    </row>
    <row r="430" spans="1:29" s="82" customFormat="1" x14ac:dyDescent="0.2">
      <c r="A430" s="66" t="s">
        <v>788</v>
      </c>
      <c r="B430" s="71" t="s">
        <v>232</v>
      </c>
      <c r="C430" s="66" t="s">
        <v>917</v>
      </c>
      <c r="D430" s="66" t="s">
        <v>918</v>
      </c>
      <c r="E430" s="66" t="s">
        <v>919</v>
      </c>
      <c r="F430" s="66" t="s">
        <v>882</v>
      </c>
      <c r="G430" s="72">
        <v>17736</v>
      </c>
      <c r="H430" s="73">
        <v>2</v>
      </c>
      <c r="I430" s="74">
        <v>17740</v>
      </c>
      <c r="J430" s="68">
        <v>1.1273957158962796E-4</v>
      </c>
      <c r="K430" s="75">
        <v>29901</v>
      </c>
      <c r="L430" s="73">
        <v>2</v>
      </c>
      <c r="M430" s="73">
        <v>29906</v>
      </c>
      <c r="N430" s="68">
        <v>6.6876212131344881E-5</v>
      </c>
      <c r="O430" s="75">
        <v>25455</v>
      </c>
      <c r="P430" s="73">
        <v>2</v>
      </c>
      <c r="Q430" s="73">
        <v>25458</v>
      </c>
      <c r="R430" s="69">
        <v>7.8560766753083504E-5</v>
      </c>
      <c r="S430" s="73">
        <v>73092</v>
      </c>
      <c r="T430" s="73">
        <v>6</v>
      </c>
      <c r="U430" s="73">
        <v>73104</v>
      </c>
      <c r="V430" s="80">
        <v>8.2081589099565003E-5</v>
      </c>
      <c r="W430" s="81">
        <v>3.0123073105780801E-5</v>
      </c>
      <c r="X430" s="77">
        <v>1.78648436600885E-4</v>
      </c>
      <c r="Y430" s="66" t="s">
        <v>832</v>
      </c>
      <c r="Z430" s="66" t="s">
        <v>832</v>
      </c>
      <c r="AA430" s="77" t="s">
        <v>832</v>
      </c>
      <c r="AC430" s="66" t="s">
        <v>242</v>
      </c>
    </row>
    <row r="431" spans="1:29" s="82" customFormat="1" x14ac:dyDescent="0.2">
      <c r="A431" s="83" t="s">
        <v>788</v>
      </c>
      <c r="B431" s="84" t="s">
        <v>232</v>
      </c>
      <c r="C431" s="83" t="s">
        <v>917</v>
      </c>
      <c r="D431" s="83" t="s">
        <v>918</v>
      </c>
      <c r="E431" s="83" t="s">
        <v>919</v>
      </c>
      <c r="F431" s="83" t="s">
        <v>883</v>
      </c>
      <c r="G431" s="85">
        <v>29440</v>
      </c>
      <c r="H431" s="86">
        <v>3</v>
      </c>
      <c r="I431" s="87">
        <v>29445</v>
      </c>
      <c r="J431" s="88">
        <v>1.0188487009679063E-4</v>
      </c>
      <c r="K431" s="89">
        <v>27472</v>
      </c>
      <c r="L431" s="86">
        <v>1</v>
      </c>
      <c r="M431" s="86">
        <v>27478</v>
      </c>
      <c r="N431" s="88">
        <v>3.6392750564087634E-5</v>
      </c>
      <c r="O431" s="89">
        <v>28985</v>
      </c>
      <c r="P431" s="86">
        <v>1</v>
      </c>
      <c r="Q431" s="86">
        <v>28987</v>
      </c>
      <c r="R431" s="90">
        <v>3.4498223341497912E-5</v>
      </c>
      <c r="S431" s="86">
        <v>85897</v>
      </c>
      <c r="T431" s="86">
        <v>5</v>
      </c>
      <c r="U431" s="86">
        <v>85910</v>
      </c>
      <c r="V431" s="94">
        <v>5.8205862494470398E-5</v>
      </c>
      <c r="W431" s="95">
        <v>1.88995465514709E-5</v>
      </c>
      <c r="X431" s="93">
        <v>1.3582779440656401E-4</v>
      </c>
      <c r="Y431" s="83" t="s">
        <v>832</v>
      </c>
      <c r="Z431" s="83" t="s">
        <v>832</v>
      </c>
      <c r="AA431" s="93" t="s">
        <v>832</v>
      </c>
      <c r="AC431" s="83" t="s">
        <v>242</v>
      </c>
    </row>
    <row r="432" spans="1:29" s="78" customFormat="1" x14ac:dyDescent="0.2">
      <c r="A432" s="66" t="s">
        <v>789</v>
      </c>
      <c r="B432" s="71" t="s">
        <v>114</v>
      </c>
      <c r="C432" s="66" t="s">
        <v>920</v>
      </c>
      <c r="D432" s="66" t="s">
        <v>320</v>
      </c>
      <c r="E432" s="66" t="s">
        <v>921</v>
      </c>
      <c r="F432" s="66" t="s">
        <v>867</v>
      </c>
      <c r="G432" s="72">
        <v>10464</v>
      </c>
      <c r="H432" s="73">
        <v>11693</v>
      </c>
      <c r="I432" s="74">
        <v>22159</v>
      </c>
      <c r="J432" s="68">
        <v>0.52768626743084079</v>
      </c>
      <c r="K432" s="75">
        <v>9840</v>
      </c>
      <c r="L432" s="73">
        <v>10706</v>
      </c>
      <c r="M432" s="73">
        <v>20555</v>
      </c>
      <c r="N432" s="68">
        <v>0.520846509365118</v>
      </c>
      <c r="O432" s="75" t="s">
        <v>832</v>
      </c>
      <c r="P432" s="73" t="s">
        <v>832</v>
      </c>
      <c r="Q432" s="73" t="s">
        <v>832</v>
      </c>
      <c r="R432" s="69" t="s">
        <v>832</v>
      </c>
      <c r="S432" s="73">
        <v>20304</v>
      </c>
      <c r="T432" s="73">
        <v>22399</v>
      </c>
      <c r="U432" s="73">
        <v>42714</v>
      </c>
      <c r="V432" s="76">
        <v>0.52452989251340698</v>
      </c>
      <c r="W432" s="66">
        <v>0.51978006243740305</v>
      </c>
      <c r="X432" s="77">
        <v>0.52927638665293797</v>
      </c>
      <c r="Y432" s="66">
        <v>0.52446800392387005</v>
      </c>
      <c r="Z432" s="66">
        <v>0.51972934512541302</v>
      </c>
      <c r="AA432" s="77">
        <v>0.52920370594727395</v>
      </c>
      <c r="AC432" s="66" t="s">
        <v>251</v>
      </c>
    </row>
    <row r="433" spans="1:29" s="78" customFormat="1" x14ac:dyDescent="0.2">
      <c r="A433" s="66" t="s">
        <v>789</v>
      </c>
      <c r="B433" s="71" t="s">
        <v>114</v>
      </c>
      <c r="C433" s="66" t="s">
        <v>920</v>
      </c>
      <c r="D433" s="66" t="s">
        <v>320</v>
      </c>
      <c r="E433" s="66" t="s">
        <v>921</v>
      </c>
      <c r="F433" s="66" t="s">
        <v>868</v>
      </c>
      <c r="G433" s="72">
        <v>13937</v>
      </c>
      <c r="H433" s="73">
        <v>15784</v>
      </c>
      <c r="I433" s="74">
        <v>29730</v>
      </c>
      <c r="J433" s="68">
        <v>0.53091153716784389</v>
      </c>
      <c r="K433" s="75">
        <v>13036</v>
      </c>
      <c r="L433" s="73">
        <v>14764</v>
      </c>
      <c r="M433" s="73">
        <v>27809</v>
      </c>
      <c r="N433" s="68">
        <v>0.53090726023949086</v>
      </c>
      <c r="O433" s="75">
        <v>10143</v>
      </c>
      <c r="P433" s="73">
        <v>10858</v>
      </c>
      <c r="Q433" s="73">
        <v>21012</v>
      </c>
      <c r="R433" s="69">
        <v>0.51675233200076143</v>
      </c>
      <c r="S433" s="73">
        <v>37116</v>
      </c>
      <c r="T433" s="73">
        <v>41406</v>
      </c>
      <c r="U433" s="73">
        <v>78551</v>
      </c>
      <c r="V433" s="76">
        <v>0.52731718499274105</v>
      </c>
      <c r="W433" s="66">
        <v>0.523817869651659</v>
      </c>
      <c r="X433" s="77">
        <v>0.53081448168913004</v>
      </c>
      <c r="Y433" s="66">
        <v>0.52725565195517499</v>
      </c>
      <c r="Z433" s="66">
        <v>0.52376224687064199</v>
      </c>
      <c r="AA433" s="77">
        <v>0.53074727548488598</v>
      </c>
      <c r="AC433" s="66" t="s">
        <v>251</v>
      </c>
    </row>
    <row r="434" spans="1:29" s="78" customFormat="1" x14ac:dyDescent="0.2">
      <c r="A434" s="66" t="s">
        <v>789</v>
      </c>
      <c r="B434" s="71" t="s">
        <v>114</v>
      </c>
      <c r="C434" s="66" t="s">
        <v>920</v>
      </c>
      <c r="D434" s="66" t="s">
        <v>320</v>
      </c>
      <c r="E434" s="66" t="s">
        <v>921</v>
      </c>
      <c r="F434" s="66" t="s">
        <v>869</v>
      </c>
      <c r="G434" s="72">
        <v>12611</v>
      </c>
      <c r="H434" s="73">
        <v>12786</v>
      </c>
      <c r="I434" s="74">
        <v>25403</v>
      </c>
      <c r="J434" s="68">
        <v>0.50332637877416053</v>
      </c>
      <c r="K434" s="75">
        <v>9338</v>
      </c>
      <c r="L434" s="73">
        <v>10119</v>
      </c>
      <c r="M434" s="73">
        <v>19465</v>
      </c>
      <c r="N434" s="68">
        <v>0.51985615206781399</v>
      </c>
      <c r="O434" s="75">
        <v>11027</v>
      </c>
      <c r="P434" s="73">
        <v>12010</v>
      </c>
      <c r="Q434" s="73">
        <v>23041</v>
      </c>
      <c r="R434" s="69">
        <v>0.5212447376415954</v>
      </c>
      <c r="S434" s="73">
        <v>32976</v>
      </c>
      <c r="T434" s="73">
        <v>34915</v>
      </c>
      <c r="U434" s="73">
        <v>67909</v>
      </c>
      <c r="V434" s="76">
        <v>0.51428024333122202</v>
      </c>
      <c r="W434" s="66">
        <v>0.51051279481641998</v>
      </c>
      <c r="X434" s="77">
        <v>0.51804647112851199</v>
      </c>
      <c r="Y434" s="66">
        <v>0.51421701894726601</v>
      </c>
      <c r="Z434" s="66">
        <v>0.51045639261911402</v>
      </c>
      <c r="AA434" s="77">
        <v>0.51797655955988697</v>
      </c>
      <c r="AC434" s="66" t="s">
        <v>251</v>
      </c>
    </row>
    <row r="435" spans="1:29" s="78" customFormat="1" x14ac:dyDescent="0.2">
      <c r="A435" s="66" t="s">
        <v>789</v>
      </c>
      <c r="B435" s="71" t="s">
        <v>114</v>
      </c>
      <c r="C435" s="66" t="s">
        <v>920</v>
      </c>
      <c r="D435" s="66" t="s">
        <v>320</v>
      </c>
      <c r="E435" s="66" t="s">
        <v>921</v>
      </c>
      <c r="F435" s="66" t="s">
        <v>870</v>
      </c>
      <c r="G435" s="72">
        <v>21685</v>
      </c>
      <c r="H435" s="73">
        <v>0</v>
      </c>
      <c r="I435" s="74">
        <v>21686</v>
      </c>
      <c r="J435" s="68">
        <v>0</v>
      </c>
      <c r="K435" s="75">
        <v>27432</v>
      </c>
      <c r="L435" s="73">
        <v>5</v>
      </c>
      <c r="M435" s="73">
        <v>27439</v>
      </c>
      <c r="N435" s="68">
        <v>1.8222238419767485E-4</v>
      </c>
      <c r="O435" s="75">
        <v>21832</v>
      </c>
      <c r="P435" s="73">
        <v>0</v>
      </c>
      <c r="Q435" s="73">
        <v>21834</v>
      </c>
      <c r="R435" s="69">
        <v>0</v>
      </c>
      <c r="S435" s="73">
        <v>70949</v>
      </c>
      <c r="T435" s="73">
        <v>5</v>
      </c>
      <c r="U435" s="73">
        <v>70959</v>
      </c>
      <c r="V435" s="80">
        <v>7.0468190658736605E-5</v>
      </c>
      <c r="W435" s="81">
        <v>2.28812128874237E-5</v>
      </c>
      <c r="X435" s="77">
        <v>1.6444152248923301E-4</v>
      </c>
      <c r="Y435" s="81">
        <v>1.3953567791984401E-16</v>
      </c>
      <c r="Z435" s="66">
        <v>0</v>
      </c>
      <c r="AA435" s="79">
        <v>5.9191301321940397E-5</v>
      </c>
      <c r="AC435" s="66" t="s">
        <v>251</v>
      </c>
    </row>
    <row r="436" spans="1:29" s="78" customFormat="1" x14ac:dyDescent="0.2">
      <c r="A436" s="66" t="s">
        <v>789</v>
      </c>
      <c r="B436" s="71" t="s">
        <v>114</v>
      </c>
      <c r="C436" s="66" t="s">
        <v>920</v>
      </c>
      <c r="D436" s="66" t="s">
        <v>320</v>
      </c>
      <c r="E436" s="66" t="s">
        <v>921</v>
      </c>
      <c r="F436" s="66" t="s">
        <v>871</v>
      </c>
      <c r="G436" s="72">
        <v>22668</v>
      </c>
      <c r="H436" s="73">
        <v>3</v>
      </c>
      <c r="I436" s="74">
        <v>22673</v>
      </c>
      <c r="J436" s="68">
        <v>1.3231597053764389E-4</v>
      </c>
      <c r="K436" s="75">
        <v>15917</v>
      </c>
      <c r="L436" s="73">
        <v>2</v>
      </c>
      <c r="M436" s="73">
        <v>15920</v>
      </c>
      <c r="N436" s="68">
        <v>1.256281407035176E-4</v>
      </c>
      <c r="O436" s="75">
        <v>25138</v>
      </c>
      <c r="P436" s="73">
        <v>4</v>
      </c>
      <c r="Q436" s="73">
        <v>25143</v>
      </c>
      <c r="R436" s="69">
        <v>1.5909000517042517E-4</v>
      </c>
      <c r="S436" s="73">
        <v>63723</v>
      </c>
      <c r="T436" s="73">
        <v>9</v>
      </c>
      <c r="U436" s="73">
        <v>63736</v>
      </c>
      <c r="V436" s="76">
        <v>1.4121634343814701E-4</v>
      </c>
      <c r="W436" s="81">
        <v>6.4575072581246105E-5</v>
      </c>
      <c r="X436" s="77">
        <v>2.6805560479766898E-4</v>
      </c>
      <c r="Y436" s="81">
        <v>1.7285431473279199E-5</v>
      </c>
      <c r="Z436" s="66">
        <v>0</v>
      </c>
      <c r="AA436" s="77">
        <v>1.39784720989194E-4</v>
      </c>
      <c r="AC436" s="66" t="s">
        <v>251</v>
      </c>
    </row>
    <row r="437" spans="1:29" s="78" customFormat="1" x14ac:dyDescent="0.2">
      <c r="A437" s="66" t="s">
        <v>789</v>
      </c>
      <c r="B437" s="71" t="s">
        <v>114</v>
      </c>
      <c r="C437" s="66" t="s">
        <v>920</v>
      </c>
      <c r="D437" s="66" t="s">
        <v>320</v>
      </c>
      <c r="E437" s="66" t="s">
        <v>921</v>
      </c>
      <c r="F437" s="66" t="s">
        <v>872</v>
      </c>
      <c r="G437" s="72" t="s">
        <v>832</v>
      </c>
      <c r="H437" s="73" t="s">
        <v>832</v>
      </c>
      <c r="I437" s="74" t="s">
        <v>832</v>
      </c>
      <c r="J437" s="68" t="s">
        <v>832</v>
      </c>
      <c r="K437" s="75">
        <v>24514</v>
      </c>
      <c r="L437" s="73">
        <v>2</v>
      </c>
      <c r="M437" s="73">
        <v>24518</v>
      </c>
      <c r="N437" s="68">
        <v>8.1572722081735873E-5</v>
      </c>
      <c r="O437" s="75">
        <v>13974</v>
      </c>
      <c r="P437" s="73">
        <v>0</v>
      </c>
      <c r="Q437" s="73">
        <v>13975</v>
      </c>
      <c r="R437" s="69">
        <v>0</v>
      </c>
      <c r="S437" s="73">
        <v>38488</v>
      </c>
      <c r="T437" s="73">
        <v>2</v>
      </c>
      <c r="U437" s="73">
        <v>38493</v>
      </c>
      <c r="V437" s="80">
        <v>5.1961548454143903E-5</v>
      </c>
      <c r="W437" s="81">
        <v>6.2928465288544601E-6</v>
      </c>
      <c r="X437" s="77">
        <v>1.8769024005282E-4</v>
      </c>
      <c r="Y437" s="81">
        <v>9.2465053930572904E-17</v>
      </c>
      <c r="Z437" s="66">
        <v>0</v>
      </c>
      <c r="AA437" s="79">
        <v>7.8420200152200896E-5</v>
      </c>
      <c r="AC437" s="66" t="s">
        <v>251</v>
      </c>
    </row>
    <row r="438" spans="1:29" s="78" customFormat="1" x14ac:dyDescent="0.2">
      <c r="A438" s="66" t="s">
        <v>789</v>
      </c>
      <c r="B438" s="71" t="s">
        <v>114</v>
      </c>
      <c r="C438" s="66" t="s">
        <v>920</v>
      </c>
      <c r="D438" s="66" t="s">
        <v>320</v>
      </c>
      <c r="E438" s="66" t="s">
        <v>921</v>
      </c>
      <c r="F438" s="66" t="s">
        <v>873</v>
      </c>
      <c r="G438" s="72">
        <v>24491</v>
      </c>
      <c r="H438" s="73">
        <v>1</v>
      </c>
      <c r="I438" s="74">
        <v>24495</v>
      </c>
      <c r="J438" s="68">
        <v>4.0824658093488464E-5</v>
      </c>
      <c r="K438" s="75">
        <v>28307</v>
      </c>
      <c r="L438" s="73">
        <v>4</v>
      </c>
      <c r="M438" s="73">
        <v>28314</v>
      </c>
      <c r="N438" s="68">
        <v>1.4127286854559581E-4</v>
      </c>
      <c r="O438" s="75">
        <v>28878</v>
      </c>
      <c r="P438" s="73">
        <v>2</v>
      </c>
      <c r="Q438" s="73">
        <v>28881</v>
      </c>
      <c r="R438" s="69">
        <v>6.92496797202313E-5</v>
      </c>
      <c r="S438" s="73">
        <v>81676</v>
      </c>
      <c r="T438" s="73">
        <v>7</v>
      </c>
      <c r="U438" s="73">
        <v>81690</v>
      </c>
      <c r="V438" s="80">
        <v>8.5697146285028703E-5</v>
      </c>
      <c r="W438" s="81">
        <v>3.4455369336712799E-5</v>
      </c>
      <c r="X438" s="77">
        <v>1.7656085185481301E-4</v>
      </c>
      <c r="Y438" s="81">
        <v>9.5676010834581299E-17</v>
      </c>
      <c r="Z438" s="66">
        <v>0</v>
      </c>
      <c r="AA438" s="79">
        <v>6.4918565595544606E-5</v>
      </c>
      <c r="AC438" s="66" t="s">
        <v>251</v>
      </c>
    </row>
    <row r="439" spans="1:29" s="78" customFormat="1" x14ac:dyDescent="0.2">
      <c r="A439" s="66" t="s">
        <v>789</v>
      </c>
      <c r="B439" s="71" t="s">
        <v>114</v>
      </c>
      <c r="C439" s="66" t="s">
        <v>920</v>
      </c>
      <c r="D439" s="66" t="s">
        <v>320</v>
      </c>
      <c r="E439" s="66" t="s">
        <v>921</v>
      </c>
      <c r="F439" s="66" t="s">
        <v>874</v>
      </c>
      <c r="G439" s="72" t="s">
        <v>832</v>
      </c>
      <c r="H439" s="73" t="s">
        <v>832</v>
      </c>
      <c r="I439" s="74" t="s">
        <v>832</v>
      </c>
      <c r="J439" s="68" t="s">
        <v>832</v>
      </c>
      <c r="K439" s="75" t="s">
        <v>832</v>
      </c>
      <c r="L439" s="73" t="s">
        <v>832</v>
      </c>
      <c r="M439" s="73" t="s">
        <v>832</v>
      </c>
      <c r="N439" s="68" t="s">
        <v>832</v>
      </c>
      <c r="O439" s="75" t="s">
        <v>832</v>
      </c>
      <c r="P439" s="73" t="s">
        <v>832</v>
      </c>
      <c r="Q439" s="73" t="s">
        <v>832</v>
      </c>
      <c r="R439" s="69" t="s">
        <v>832</v>
      </c>
      <c r="S439" s="73" t="s">
        <v>832</v>
      </c>
      <c r="T439" s="73" t="s">
        <v>832</v>
      </c>
      <c r="U439" s="73" t="s">
        <v>832</v>
      </c>
      <c r="V439" s="76" t="s">
        <v>832</v>
      </c>
      <c r="W439" s="66" t="s">
        <v>832</v>
      </c>
      <c r="X439" s="77" t="s">
        <v>832</v>
      </c>
      <c r="Y439" s="66" t="s">
        <v>832</v>
      </c>
      <c r="Z439" s="66" t="s">
        <v>832</v>
      </c>
      <c r="AA439" s="77" t="s">
        <v>832</v>
      </c>
      <c r="AC439" s="66" t="s">
        <v>251</v>
      </c>
    </row>
    <row r="440" spans="1:29" s="78" customFormat="1" x14ac:dyDescent="0.2">
      <c r="A440" s="66" t="s">
        <v>789</v>
      </c>
      <c r="B440" s="71" t="s">
        <v>114</v>
      </c>
      <c r="C440" s="66" t="s">
        <v>920</v>
      </c>
      <c r="D440" s="66" t="s">
        <v>320</v>
      </c>
      <c r="E440" s="66" t="s">
        <v>921</v>
      </c>
      <c r="F440" s="66" t="s">
        <v>875</v>
      </c>
      <c r="G440" s="72">
        <v>26902</v>
      </c>
      <c r="H440" s="73">
        <v>68</v>
      </c>
      <c r="I440" s="74">
        <v>26973</v>
      </c>
      <c r="J440" s="68">
        <v>2.521039558076595E-3</v>
      </c>
      <c r="K440" s="75">
        <v>20212</v>
      </c>
      <c r="L440" s="73">
        <v>58</v>
      </c>
      <c r="M440" s="73">
        <v>20270</v>
      </c>
      <c r="N440" s="68">
        <v>2.8613714849531329E-3</v>
      </c>
      <c r="O440" s="75">
        <v>28919</v>
      </c>
      <c r="P440" s="73">
        <v>57</v>
      </c>
      <c r="Q440" s="73">
        <v>28977</v>
      </c>
      <c r="R440" s="69">
        <v>1.9670773371984677E-3</v>
      </c>
      <c r="S440" s="73">
        <v>76033</v>
      </c>
      <c r="T440" s="73">
        <v>183</v>
      </c>
      <c r="U440" s="73">
        <v>76220</v>
      </c>
      <c r="V440" s="76">
        <v>2.4010706413351499E-3</v>
      </c>
      <c r="W440" s="66">
        <v>2.06611416126775E-3</v>
      </c>
      <c r="X440" s="77">
        <v>2.77475555698023E-3</v>
      </c>
      <c r="Y440" s="66">
        <v>2.27175371052518E-3</v>
      </c>
      <c r="Z440" s="66">
        <v>1.9352076786223599E-3</v>
      </c>
      <c r="AA440" s="77">
        <v>2.64034600579204E-3</v>
      </c>
      <c r="AC440" s="66" t="s">
        <v>251</v>
      </c>
    </row>
    <row r="441" spans="1:29" s="78" customFormat="1" x14ac:dyDescent="0.2">
      <c r="A441" s="66" t="s">
        <v>789</v>
      </c>
      <c r="B441" s="71" t="s">
        <v>114</v>
      </c>
      <c r="C441" s="66" t="s">
        <v>920</v>
      </c>
      <c r="D441" s="66" t="s">
        <v>320</v>
      </c>
      <c r="E441" s="66" t="s">
        <v>921</v>
      </c>
      <c r="F441" s="66" t="s">
        <v>876</v>
      </c>
      <c r="G441" s="72">
        <v>21181</v>
      </c>
      <c r="H441" s="73">
        <v>2</v>
      </c>
      <c r="I441" s="74">
        <v>21183</v>
      </c>
      <c r="J441" s="68">
        <v>9.4415333050087329E-5</v>
      </c>
      <c r="K441" s="75">
        <v>18181</v>
      </c>
      <c r="L441" s="73">
        <v>3</v>
      </c>
      <c r="M441" s="73">
        <v>18185</v>
      </c>
      <c r="N441" s="68">
        <v>1.6497113005224087E-4</v>
      </c>
      <c r="O441" s="75">
        <v>22442</v>
      </c>
      <c r="P441" s="73">
        <v>9</v>
      </c>
      <c r="Q441" s="73">
        <v>22452</v>
      </c>
      <c r="R441" s="69">
        <v>4.0085515766969537E-4</v>
      </c>
      <c r="S441" s="73">
        <v>61804</v>
      </c>
      <c r="T441" s="73">
        <v>14</v>
      </c>
      <c r="U441" s="73">
        <v>61820</v>
      </c>
      <c r="V441" s="76">
        <v>2.2647125432721899E-4</v>
      </c>
      <c r="W441" s="66">
        <v>1.2381929639260201E-4</v>
      </c>
      <c r="X441" s="77">
        <v>3.7995111755023599E-4</v>
      </c>
      <c r="Y441" s="66">
        <v>1.00663714247732E-4</v>
      </c>
      <c r="Z441" s="66">
        <v>0</v>
      </c>
      <c r="AA441" s="77">
        <v>2.4899265614791602E-4</v>
      </c>
      <c r="AC441" s="66" t="s">
        <v>251</v>
      </c>
    </row>
    <row r="442" spans="1:29" s="78" customFormat="1" x14ac:dyDescent="0.2">
      <c r="A442" s="66" t="s">
        <v>789</v>
      </c>
      <c r="B442" s="71" t="s">
        <v>114</v>
      </c>
      <c r="C442" s="66" t="s">
        <v>920</v>
      </c>
      <c r="D442" s="66" t="s">
        <v>320</v>
      </c>
      <c r="E442" s="66" t="s">
        <v>921</v>
      </c>
      <c r="F442" s="66" t="s">
        <v>877</v>
      </c>
      <c r="G442" s="72">
        <v>20089</v>
      </c>
      <c r="H442" s="73">
        <v>4</v>
      </c>
      <c r="I442" s="74">
        <v>20096</v>
      </c>
      <c r="J442" s="68">
        <v>1.9904458598726116E-4</v>
      </c>
      <c r="K442" s="75">
        <v>17637</v>
      </c>
      <c r="L442" s="73">
        <v>0</v>
      </c>
      <c r="M442" s="73">
        <v>17638</v>
      </c>
      <c r="N442" s="68">
        <v>0</v>
      </c>
      <c r="O442" s="75">
        <v>20942</v>
      </c>
      <c r="P442" s="73">
        <v>7</v>
      </c>
      <c r="Q442" s="73">
        <v>20952</v>
      </c>
      <c r="R442" s="69">
        <v>3.3409698358151965E-4</v>
      </c>
      <c r="S442" s="73">
        <v>58668</v>
      </c>
      <c r="T442" s="73">
        <v>11</v>
      </c>
      <c r="U442" s="73">
        <v>58686</v>
      </c>
      <c r="V442" s="76">
        <v>1.87460590671279E-4</v>
      </c>
      <c r="W442" s="81">
        <v>9.3583247001137305E-5</v>
      </c>
      <c r="X442" s="77">
        <v>3.3539396483810998E-4</v>
      </c>
      <c r="Y442" s="81">
        <v>6.2321166524517606E-5</v>
      </c>
      <c r="Z442" s="66">
        <v>0</v>
      </c>
      <c r="AA442" s="77">
        <v>2.0410623775561401E-4</v>
      </c>
      <c r="AC442" s="66" t="s">
        <v>251</v>
      </c>
    </row>
    <row r="443" spans="1:29" s="78" customFormat="1" x14ac:dyDescent="0.2">
      <c r="A443" s="66" t="s">
        <v>789</v>
      </c>
      <c r="B443" s="71" t="s">
        <v>114</v>
      </c>
      <c r="C443" s="66" t="s">
        <v>920</v>
      </c>
      <c r="D443" s="66" t="s">
        <v>320</v>
      </c>
      <c r="E443" s="66" t="s">
        <v>921</v>
      </c>
      <c r="F443" s="66" t="s">
        <v>878</v>
      </c>
      <c r="G443" s="72">
        <v>24250</v>
      </c>
      <c r="H443" s="73">
        <v>0</v>
      </c>
      <c r="I443" s="74">
        <v>24256</v>
      </c>
      <c r="J443" s="68">
        <v>0</v>
      </c>
      <c r="K443" s="75">
        <v>30436</v>
      </c>
      <c r="L443" s="73">
        <v>3</v>
      </c>
      <c r="M443" s="73">
        <v>30442</v>
      </c>
      <c r="N443" s="68">
        <v>9.8548058603245512E-5</v>
      </c>
      <c r="O443" s="75">
        <v>26450</v>
      </c>
      <c r="P443" s="73">
        <v>2</v>
      </c>
      <c r="Q443" s="73">
        <v>26456</v>
      </c>
      <c r="R443" s="69">
        <v>7.5597218022376779E-5</v>
      </c>
      <c r="S443" s="73">
        <v>81136</v>
      </c>
      <c r="T443" s="73">
        <v>5</v>
      </c>
      <c r="U443" s="73">
        <v>81154</v>
      </c>
      <c r="V443" s="80">
        <v>6.1621128652592403E-5</v>
      </c>
      <c r="W443" s="81">
        <v>2.0008505756900998E-5</v>
      </c>
      <c r="X443" s="77">
        <v>1.43797249506438E-4</v>
      </c>
      <c r="Y443" s="81">
        <v>1.2201740785946201E-16</v>
      </c>
      <c r="Z443" s="66">
        <v>0</v>
      </c>
      <c r="AA443" s="79">
        <v>4.8323803915083101E-5</v>
      </c>
      <c r="AC443" s="66" t="s">
        <v>251</v>
      </c>
    </row>
    <row r="444" spans="1:29" s="78" customFormat="1" x14ac:dyDescent="0.2">
      <c r="A444" s="66" t="s">
        <v>789</v>
      </c>
      <c r="B444" s="71" t="s">
        <v>114</v>
      </c>
      <c r="C444" s="66" t="s">
        <v>920</v>
      </c>
      <c r="D444" s="66" t="s">
        <v>320</v>
      </c>
      <c r="E444" s="66" t="s">
        <v>921</v>
      </c>
      <c r="F444" s="66" t="s">
        <v>879</v>
      </c>
      <c r="G444" s="72" t="s">
        <v>832</v>
      </c>
      <c r="H444" s="73" t="s">
        <v>832</v>
      </c>
      <c r="I444" s="74" t="s">
        <v>832</v>
      </c>
      <c r="J444" s="68" t="s">
        <v>832</v>
      </c>
      <c r="K444" s="75" t="s">
        <v>832</v>
      </c>
      <c r="L444" s="73" t="s">
        <v>832</v>
      </c>
      <c r="M444" s="73" t="s">
        <v>832</v>
      </c>
      <c r="N444" s="68" t="s">
        <v>832</v>
      </c>
      <c r="O444" s="75">
        <v>51144</v>
      </c>
      <c r="P444" s="73">
        <v>3</v>
      </c>
      <c r="Q444" s="73">
        <v>51154</v>
      </c>
      <c r="R444" s="69">
        <v>5.8646440161082225E-5</v>
      </c>
      <c r="S444" s="73">
        <v>51144</v>
      </c>
      <c r="T444" s="73">
        <v>3</v>
      </c>
      <c r="U444" s="73">
        <v>51154</v>
      </c>
      <c r="V444" s="80">
        <v>5.86544665376268E-5</v>
      </c>
      <c r="W444" s="81">
        <v>1.20961244517966E-5</v>
      </c>
      <c r="X444" s="77">
        <v>1.71403577696136E-4</v>
      </c>
      <c r="Y444" s="81">
        <v>1.1390853502838901E-16</v>
      </c>
      <c r="Z444" s="66">
        <v>0</v>
      </c>
      <c r="AA444" s="79">
        <v>6.6410783225959698E-5</v>
      </c>
      <c r="AC444" s="66" t="s">
        <v>251</v>
      </c>
    </row>
    <row r="445" spans="1:29" s="78" customFormat="1" x14ac:dyDescent="0.2">
      <c r="A445" s="66" t="s">
        <v>789</v>
      </c>
      <c r="B445" s="71" t="s">
        <v>114</v>
      </c>
      <c r="C445" s="66" t="s">
        <v>920</v>
      </c>
      <c r="D445" s="66" t="s">
        <v>320</v>
      </c>
      <c r="E445" s="66" t="s">
        <v>921</v>
      </c>
      <c r="F445" s="66" t="s">
        <v>880</v>
      </c>
      <c r="G445" s="72">
        <v>20356</v>
      </c>
      <c r="H445" s="73">
        <v>4</v>
      </c>
      <c r="I445" s="74">
        <v>20361</v>
      </c>
      <c r="J445" s="68">
        <v>1.9645400520603115E-4</v>
      </c>
      <c r="K445" s="75">
        <v>16640</v>
      </c>
      <c r="L445" s="73">
        <v>0</v>
      </c>
      <c r="M445" s="73">
        <v>16642</v>
      </c>
      <c r="N445" s="68">
        <v>0</v>
      </c>
      <c r="O445" s="75">
        <v>20965</v>
      </c>
      <c r="P445" s="73">
        <v>1</v>
      </c>
      <c r="Q445" s="73">
        <v>20968</v>
      </c>
      <c r="R445" s="69">
        <v>4.7691720717283482E-5</v>
      </c>
      <c r="S445" s="73">
        <v>57961</v>
      </c>
      <c r="T445" s="73">
        <v>5</v>
      </c>
      <c r="U445" s="73">
        <v>57971</v>
      </c>
      <c r="V445" s="80">
        <v>8.6257461270399899E-5</v>
      </c>
      <c r="W445" s="81">
        <v>2.8008137036981301E-5</v>
      </c>
      <c r="X445" s="77">
        <v>2.0128456228266499E-4</v>
      </c>
      <c r="Y445" s="81">
        <v>9.6785503350800599E-17</v>
      </c>
      <c r="Z445" s="66">
        <v>0</v>
      </c>
      <c r="AA445" s="79">
        <v>8.1504342574856894E-5</v>
      </c>
      <c r="AC445" s="66" t="s">
        <v>251</v>
      </c>
    </row>
    <row r="446" spans="1:29" s="82" customFormat="1" x14ac:dyDescent="0.2">
      <c r="A446" s="66" t="s">
        <v>789</v>
      </c>
      <c r="B446" s="71" t="s">
        <v>114</v>
      </c>
      <c r="C446" s="66" t="s">
        <v>920</v>
      </c>
      <c r="D446" s="66" t="s">
        <v>320</v>
      </c>
      <c r="E446" s="66" t="s">
        <v>921</v>
      </c>
      <c r="F446" s="66" t="s">
        <v>881</v>
      </c>
      <c r="G446" s="72">
        <v>18664</v>
      </c>
      <c r="H446" s="73">
        <v>2</v>
      </c>
      <c r="I446" s="74">
        <v>18667</v>
      </c>
      <c r="J446" s="68">
        <v>1.0714094391171586E-4</v>
      </c>
      <c r="K446" s="75">
        <v>18399</v>
      </c>
      <c r="L446" s="73">
        <v>5</v>
      </c>
      <c r="M446" s="73">
        <v>18404</v>
      </c>
      <c r="N446" s="68">
        <v>2.7168006955009778E-4</v>
      </c>
      <c r="O446" s="75">
        <v>17429</v>
      </c>
      <c r="P446" s="73">
        <v>1</v>
      </c>
      <c r="Q446" s="73">
        <v>17430</v>
      </c>
      <c r="R446" s="69">
        <v>5.7372346528973036E-5</v>
      </c>
      <c r="S446" s="73">
        <v>54492</v>
      </c>
      <c r="T446" s="73">
        <v>8</v>
      </c>
      <c r="U446" s="73">
        <v>54501</v>
      </c>
      <c r="V446" s="76">
        <v>1.4678899082568801E-4</v>
      </c>
      <c r="W446" s="81">
        <v>6.3375129343832298E-5</v>
      </c>
      <c r="X446" s="77">
        <v>2.8921223029805901E-4</v>
      </c>
      <c r="Y446" s="66" t="s">
        <v>832</v>
      </c>
      <c r="Z446" s="66" t="s">
        <v>832</v>
      </c>
      <c r="AA446" s="77" t="s">
        <v>832</v>
      </c>
      <c r="AC446" s="66" t="s">
        <v>251</v>
      </c>
    </row>
    <row r="447" spans="1:29" s="82" customFormat="1" x14ac:dyDescent="0.2">
      <c r="A447" s="66" t="s">
        <v>789</v>
      </c>
      <c r="B447" s="71" t="s">
        <v>114</v>
      </c>
      <c r="C447" s="66" t="s">
        <v>920</v>
      </c>
      <c r="D447" s="66" t="s">
        <v>320</v>
      </c>
      <c r="E447" s="66" t="s">
        <v>921</v>
      </c>
      <c r="F447" s="66" t="s">
        <v>882</v>
      </c>
      <c r="G447" s="72" t="s">
        <v>832</v>
      </c>
      <c r="H447" s="73" t="s">
        <v>832</v>
      </c>
      <c r="I447" s="74" t="s">
        <v>832</v>
      </c>
      <c r="J447" s="68" t="s">
        <v>832</v>
      </c>
      <c r="K447" s="75">
        <v>16111</v>
      </c>
      <c r="L447" s="73">
        <v>2</v>
      </c>
      <c r="M447" s="73">
        <v>16116</v>
      </c>
      <c r="N447" s="68">
        <v>1.2410027302060066E-4</v>
      </c>
      <c r="O447" s="75">
        <v>22250</v>
      </c>
      <c r="P447" s="73">
        <v>2</v>
      </c>
      <c r="Q447" s="73">
        <v>22253</v>
      </c>
      <c r="R447" s="69">
        <v>8.9875522401473956E-5</v>
      </c>
      <c r="S447" s="73">
        <v>38361</v>
      </c>
      <c r="T447" s="73">
        <v>4</v>
      </c>
      <c r="U447" s="73">
        <v>38369</v>
      </c>
      <c r="V447" s="76">
        <v>1.0426169685911599E-4</v>
      </c>
      <c r="W447" s="81">
        <v>2.8408510521479E-5</v>
      </c>
      <c r="X447" s="77">
        <v>2.6692963901769201E-4</v>
      </c>
      <c r="Y447" s="66" t="s">
        <v>832</v>
      </c>
      <c r="Z447" s="66" t="s">
        <v>832</v>
      </c>
      <c r="AA447" s="77" t="s">
        <v>832</v>
      </c>
      <c r="AC447" s="66" t="s">
        <v>251</v>
      </c>
    </row>
    <row r="448" spans="1:29" s="82" customFormat="1" x14ac:dyDescent="0.2">
      <c r="A448" s="83" t="s">
        <v>789</v>
      </c>
      <c r="B448" s="84" t="s">
        <v>114</v>
      </c>
      <c r="C448" s="83" t="s">
        <v>920</v>
      </c>
      <c r="D448" s="83" t="s">
        <v>320</v>
      </c>
      <c r="E448" s="83" t="s">
        <v>921</v>
      </c>
      <c r="F448" s="83" t="s">
        <v>883</v>
      </c>
      <c r="G448" s="85">
        <v>20078</v>
      </c>
      <c r="H448" s="86">
        <v>2</v>
      </c>
      <c r="I448" s="87">
        <v>20081</v>
      </c>
      <c r="J448" s="88">
        <v>9.9596633633783178E-5</v>
      </c>
      <c r="K448" s="89">
        <v>17972</v>
      </c>
      <c r="L448" s="86">
        <v>3</v>
      </c>
      <c r="M448" s="86">
        <v>17976</v>
      </c>
      <c r="N448" s="88">
        <v>1.6688918558077436E-4</v>
      </c>
      <c r="O448" s="89">
        <v>15057</v>
      </c>
      <c r="P448" s="86">
        <v>1</v>
      </c>
      <c r="Q448" s="86">
        <v>15059</v>
      </c>
      <c r="R448" s="90">
        <v>6.6405471810877218E-5</v>
      </c>
      <c r="S448" s="86">
        <v>53107</v>
      </c>
      <c r="T448" s="86">
        <v>6</v>
      </c>
      <c r="U448" s="86">
        <v>53116</v>
      </c>
      <c r="V448" s="91">
        <v>1.12966693653155E-4</v>
      </c>
      <c r="W448" s="95">
        <v>4.1457877665256897E-5</v>
      </c>
      <c r="X448" s="93">
        <v>2.4586459329622399E-4</v>
      </c>
      <c r="Y448" s="83" t="s">
        <v>832</v>
      </c>
      <c r="Z448" s="83" t="s">
        <v>832</v>
      </c>
      <c r="AA448" s="93" t="s">
        <v>832</v>
      </c>
      <c r="AC448" s="83" t="s">
        <v>251</v>
      </c>
    </row>
    <row r="449" spans="1:29" s="78" customFormat="1" x14ac:dyDescent="0.2">
      <c r="A449" s="66" t="s">
        <v>790</v>
      </c>
      <c r="B449" s="71" t="s">
        <v>253</v>
      </c>
      <c r="C449" s="66" t="s">
        <v>922</v>
      </c>
      <c r="D449" s="66" t="s">
        <v>320</v>
      </c>
      <c r="E449" s="66" t="s">
        <v>890</v>
      </c>
      <c r="F449" s="66" t="s">
        <v>867</v>
      </c>
      <c r="G449" s="72">
        <v>9470</v>
      </c>
      <c r="H449" s="73">
        <v>8560</v>
      </c>
      <c r="I449" s="74">
        <v>18038</v>
      </c>
      <c r="J449" s="68">
        <v>0.4745537199246036</v>
      </c>
      <c r="K449" s="75">
        <v>6115</v>
      </c>
      <c r="L449" s="73">
        <v>6305</v>
      </c>
      <c r="M449" s="73">
        <v>12425</v>
      </c>
      <c r="N449" s="68">
        <v>0.50744466800804833</v>
      </c>
      <c r="O449" s="75">
        <v>6563</v>
      </c>
      <c r="P449" s="73">
        <v>6307</v>
      </c>
      <c r="Q449" s="73">
        <v>12879</v>
      </c>
      <c r="R449" s="69">
        <v>0.48971193415637859</v>
      </c>
      <c r="S449" s="73">
        <v>22148</v>
      </c>
      <c r="T449" s="73">
        <v>21172</v>
      </c>
      <c r="U449" s="73">
        <v>43342</v>
      </c>
      <c r="V449" s="76">
        <v>0.48873499538319498</v>
      </c>
      <c r="W449" s="66">
        <v>0.48401713019113601</v>
      </c>
      <c r="X449" s="77">
        <v>0.49345437069778197</v>
      </c>
      <c r="Y449" s="66">
        <v>0.48868505506056897</v>
      </c>
      <c r="Z449" s="66">
        <v>0.48397810284654103</v>
      </c>
      <c r="AA449" s="77">
        <v>0.49339333955071601</v>
      </c>
      <c r="AC449" s="66" t="s">
        <v>662</v>
      </c>
    </row>
    <row r="450" spans="1:29" s="78" customFormat="1" x14ac:dyDescent="0.2">
      <c r="A450" s="66" t="s">
        <v>790</v>
      </c>
      <c r="B450" s="71" t="s">
        <v>253</v>
      </c>
      <c r="C450" s="66" t="s">
        <v>922</v>
      </c>
      <c r="D450" s="66" t="s">
        <v>320</v>
      </c>
      <c r="E450" s="66" t="s">
        <v>890</v>
      </c>
      <c r="F450" s="66" t="s">
        <v>868</v>
      </c>
      <c r="G450" s="72">
        <v>8925</v>
      </c>
      <c r="H450" s="73">
        <v>8781</v>
      </c>
      <c r="I450" s="74">
        <v>17721</v>
      </c>
      <c r="J450" s="68">
        <v>0.49551379718977484</v>
      </c>
      <c r="K450" s="75">
        <v>11425</v>
      </c>
      <c r="L450" s="73">
        <v>10307</v>
      </c>
      <c r="M450" s="73">
        <v>21751</v>
      </c>
      <c r="N450" s="68">
        <v>0.47386327065422279</v>
      </c>
      <c r="O450" s="75">
        <v>8995</v>
      </c>
      <c r="P450" s="73">
        <v>8283</v>
      </c>
      <c r="Q450" s="73">
        <v>17290</v>
      </c>
      <c r="R450" s="69">
        <v>0.47906304222093699</v>
      </c>
      <c r="S450" s="73">
        <v>29345</v>
      </c>
      <c r="T450" s="73">
        <v>27371</v>
      </c>
      <c r="U450" s="73">
        <v>56762</v>
      </c>
      <c r="V450" s="76">
        <v>0.48259750335002499</v>
      </c>
      <c r="W450" s="66">
        <v>0.47847720241486802</v>
      </c>
      <c r="X450" s="77">
        <v>0.48671958544092397</v>
      </c>
      <c r="Y450" s="66">
        <v>0.48254696278985698</v>
      </c>
      <c r="Z450" s="66">
        <v>0.47843489156735403</v>
      </c>
      <c r="AA450" s="77">
        <v>0.486660608095703</v>
      </c>
      <c r="AC450" s="66" t="s">
        <v>662</v>
      </c>
    </row>
    <row r="451" spans="1:29" s="78" customFormat="1" x14ac:dyDescent="0.2">
      <c r="A451" s="66" t="s">
        <v>790</v>
      </c>
      <c r="B451" s="71" t="s">
        <v>253</v>
      </c>
      <c r="C451" s="66" t="s">
        <v>922</v>
      </c>
      <c r="D451" s="66" t="s">
        <v>320</v>
      </c>
      <c r="E451" s="66" t="s">
        <v>890</v>
      </c>
      <c r="F451" s="66" t="s">
        <v>869</v>
      </c>
      <c r="G451" s="72">
        <v>6023</v>
      </c>
      <c r="H451" s="73">
        <v>6343</v>
      </c>
      <c r="I451" s="74">
        <v>12368</v>
      </c>
      <c r="J451" s="68">
        <v>0.51285575679172057</v>
      </c>
      <c r="K451" s="75">
        <v>12041</v>
      </c>
      <c r="L451" s="73">
        <v>11722</v>
      </c>
      <c r="M451" s="73">
        <v>23765</v>
      </c>
      <c r="N451" s="68">
        <v>0.49324637071323374</v>
      </c>
      <c r="O451" s="75">
        <v>14892</v>
      </c>
      <c r="P451" s="73">
        <v>13581</v>
      </c>
      <c r="Q451" s="73">
        <v>28475</v>
      </c>
      <c r="R451" s="69">
        <v>0.47694468832309045</v>
      </c>
      <c r="S451" s="73">
        <v>32956</v>
      </c>
      <c r="T451" s="73">
        <v>31646</v>
      </c>
      <c r="U451" s="73">
        <v>64608</v>
      </c>
      <c r="V451" s="76">
        <v>0.48986099501563402</v>
      </c>
      <c r="W451" s="66">
        <v>0.48599894821761802</v>
      </c>
      <c r="X451" s="77">
        <v>0.49372395270944802</v>
      </c>
      <c r="Y451" s="66">
        <v>0.48981116500160399</v>
      </c>
      <c r="Z451" s="66">
        <v>0.48595634715508701</v>
      </c>
      <c r="AA451" s="77">
        <v>0.49366678648075601</v>
      </c>
      <c r="AC451" s="66" t="s">
        <v>662</v>
      </c>
    </row>
    <row r="452" spans="1:29" s="78" customFormat="1" x14ac:dyDescent="0.2">
      <c r="A452" s="66" t="s">
        <v>790</v>
      </c>
      <c r="B452" s="71" t="s">
        <v>253</v>
      </c>
      <c r="C452" s="66" t="s">
        <v>922</v>
      </c>
      <c r="D452" s="66" t="s">
        <v>320</v>
      </c>
      <c r="E452" s="66" t="s">
        <v>890</v>
      </c>
      <c r="F452" s="66" t="s">
        <v>870</v>
      </c>
      <c r="G452" s="72">
        <v>18888</v>
      </c>
      <c r="H452" s="73">
        <v>3</v>
      </c>
      <c r="I452" s="74">
        <v>18893</v>
      </c>
      <c r="J452" s="68">
        <v>1.5878896945958819E-4</v>
      </c>
      <c r="K452" s="75">
        <v>9926</v>
      </c>
      <c r="L452" s="73">
        <v>3</v>
      </c>
      <c r="M452" s="73">
        <v>9930</v>
      </c>
      <c r="N452" s="68">
        <v>3.0211480362537764E-4</v>
      </c>
      <c r="O452" s="75">
        <v>6738</v>
      </c>
      <c r="P452" s="73">
        <v>0</v>
      </c>
      <c r="Q452" s="73">
        <v>6738</v>
      </c>
      <c r="R452" s="69">
        <v>0</v>
      </c>
      <c r="S452" s="73">
        <v>35552</v>
      </c>
      <c r="T452" s="73">
        <v>6</v>
      </c>
      <c r="U452" s="73">
        <v>35561</v>
      </c>
      <c r="V452" s="76">
        <v>1.6873839923505301E-4</v>
      </c>
      <c r="W452" s="81">
        <v>6.1926455214330697E-5</v>
      </c>
      <c r="X452" s="77">
        <v>3.6723599987628701E-4</v>
      </c>
      <c r="Y452" s="81">
        <v>7.4303893359271999E-5</v>
      </c>
      <c r="Z452" s="66">
        <v>0</v>
      </c>
      <c r="AA452" s="77">
        <v>2.5095168676706001E-4</v>
      </c>
      <c r="AC452" s="66" t="s">
        <v>662</v>
      </c>
    </row>
    <row r="453" spans="1:29" s="78" customFormat="1" x14ac:dyDescent="0.2">
      <c r="A453" s="66" t="s">
        <v>790</v>
      </c>
      <c r="B453" s="71" t="s">
        <v>253</v>
      </c>
      <c r="C453" s="66" t="s">
        <v>922</v>
      </c>
      <c r="D453" s="66" t="s">
        <v>320</v>
      </c>
      <c r="E453" s="66" t="s">
        <v>890</v>
      </c>
      <c r="F453" s="66" t="s">
        <v>871</v>
      </c>
      <c r="G453" s="72">
        <v>16357</v>
      </c>
      <c r="H453" s="73">
        <v>1</v>
      </c>
      <c r="I453" s="74">
        <v>16358</v>
      </c>
      <c r="J453" s="68">
        <v>6.1132167746668291E-5</v>
      </c>
      <c r="K453" s="75">
        <v>15406</v>
      </c>
      <c r="L453" s="73">
        <v>1</v>
      </c>
      <c r="M453" s="73">
        <v>15407</v>
      </c>
      <c r="N453" s="68">
        <v>6.4905562406698255E-5</v>
      </c>
      <c r="O453" s="75">
        <v>12964</v>
      </c>
      <c r="P453" s="73">
        <v>1</v>
      </c>
      <c r="Q453" s="73">
        <v>12965</v>
      </c>
      <c r="R453" s="69">
        <v>7.7130736598534516E-5</v>
      </c>
      <c r="S453" s="73">
        <v>44727</v>
      </c>
      <c r="T453" s="73">
        <v>3</v>
      </c>
      <c r="U453" s="73">
        <v>44730</v>
      </c>
      <c r="V453" s="80">
        <v>6.7069081153588194E-5</v>
      </c>
      <c r="W453" s="81">
        <v>1.38314705097844E-5</v>
      </c>
      <c r="X453" s="77">
        <v>1.9599168076111099E-4</v>
      </c>
      <c r="Y453" s="81">
        <v>1.32805023355126E-16</v>
      </c>
      <c r="Z453" s="66">
        <v>0</v>
      </c>
      <c r="AA453" s="79">
        <v>9.2233139406734999E-5</v>
      </c>
      <c r="AC453" s="66" t="s">
        <v>662</v>
      </c>
    </row>
    <row r="454" spans="1:29" s="78" customFormat="1" x14ac:dyDescent="0.2">
      <c r="A454" s="66" t="s">
        <v>790</v>
      </c>
      <c r="B454" s="71" t="s">
        <v>253</v>
      </c>
      <c r="C454" s="66" t="s">
        <v>922</v>
      </c>
      <c r="D454" s="66" t="s">
        <v>320</v>
      </c>
      <c r="E454" s="66" t="s">
        <v>890</v>
      </c>
      <c r="F454" s="66" t="s">
        <v>872</v>
      </c>
      <c r="G454" s="72">
        <v>17114</v>
      </c>
      <c r="H454" s="73">
        <v>2</v>
      </c>
      <c r="I454" s="74">
        <v>17118</v>
      </c>
      <c r="J454" s="68">
        <v>1.1683607898118939E-4</v>
      </c>
      <c r="K454" s="75">
        <v>24830</v>
      </c>
      <c r="L454" s="73">
        <v>2</v>
      </c>
      <c r="M454" s="73">
        <v>24835</v>
      </c>
      <c r="N454" s="68">
        <v>8.0531507952486407E-5</v>
      </c>
      <c r="O454" s="75">
        <v>10857</v>
      </c>
      <c r="P454" s="73">
        <v>0</v>
      </c>
      <c r="Q454" s="73">
        <v>10860</v>
      </c>
      <c r="R454" s="69">
        <v>0</v>
      </c>
      <c r="S454" s="73">
        <v>52801</v>
      </c>
      <c r="T454" s="73">
        <v>4</v>
      </c>
      <c r="U454" s="73">
        <v>52813</v>
      </c>
      <c r="V454" s="80">
        <v>7.5750402424012894E-5</v>
      </c>
      <c r="W454" s="81">
        <v>2.0639808470629798E-5</v>
      </c>
      <c r="X454" s="77">
        <v>1.9393965358335401E-4</v>
      </c>
      <c r="Y454" s="81">
        <v>7.5980235846095598E-17</v>
      </c>
      <c r="Z454" s="66">
        <v>0</v>
      </c>
      <c r="AA454" s="79">
        <v>9.1759183595621196E-5</v>
      </c>
      <c r="AC454" s="66" t="s">
        <v>662</v>
      </c>
    </row>
    <row r="455" spans="1:29" s="78" customFormat="1" x14ac:dyDescent="0.2">
      <c r="A455" s="66" t="s">
        <v>790</v>
      </c>
      <c r="B455" s="71" t="s">
        <v>253</v>
      </c>
      <c r="C455" s="66" t="s">
        <v>922</v>
      </c>
      <c r="D455" s="66" t="s">
        <v>320</v>
      </c>
      <c r="E455" s="66" t="s">
        <v>890</v>
      </c>
      <c r="F455" s="66" t="s">
        <v>873</v>
      </c>
      <c r="G455" s="72">
        <v>21823</v>
      </c>
      <c r="H455" s="73">
        <v>1</v>
      </c>
      <c r="I455" s="74">
        <v>21824</v>
      </c>
      <c r="J455" s="68">
        <v>4.5821114369501466E-5</v>
      </c>
      <c r="K455" s="75">
        <v>15449</v>
      </c>
      <c r="L455" s="73">
        <v>0</v>
      </c>
      <c r="M455" s="73">
        <v>15449</v>
      </c>
      <c r="N455" s="68">
        <v>0</v>
      </c>
      <c r="O455" s="75">
        <v>12293</v>
      </c>
      <c r="P455" s="73">
        <v>1</v>
      </c>
      <c r="Q455" s="73">
        <v>12295</v>
      </c>
      <c r="R455" s="69">
        <v>8.1333875559170388E-5</v>
      </c>
      <c r="S455" s="73">
        <v>49565</v>
      </c>
      <c r="T455" s="73">
        <v>2</v>
      </c>
      <c r="U455" s="73">
        <v>49568</v>
      </c>
      <c r="V455" s="80">
        <v>4.0349426029414698E-5</v>
      </c>
      <c r="W455" s="81">
        <v>4.8865400376087202E-6</v>
      </c>
      <c r="X455" s="77">
        <v>1.4574831869918801E-4</v>
      </c>
      <c r="Y455" s="81">
        <v>1.2927577425423701E-16</v>
      </c>
      <c r="Z455" s="66">
        <v>0</v>
      </c>
      <c r="AA455" s="79">
        <v>6.1776169936188696E-5</v>
      </c>
      <c r="AC455" s="66" t="s">
        <v>662</v>
      </c>
    </row>
    <row r="456" spans="1:29" s="78" customFormat="1" x14ac:dyDescent="0.2">
      <c r="A456" s="66" t="s">
        <v>790</v>
      </c>
      <c r="B456" s="71" t="s">
        <v>253</v>
      </c>
      <c r="C456" s="66" t="s">
        <v>922</v>
      </c>
      <c r="D456" s="66" t="s">
        <v>320</v>
      </c>
      <c r="E456" s="66" t="s">
        <v>890</v>
      </c>
      <c r="F456" s="66" t="s">
        <v>874</v>
      </c>
      <c r="G456" s="72">
        <v>20035</v>
      </c>
      <c r="H456" s="73">
        <v>0</v>
      </c>
      <c r="I456" s="74">
        <v>20036</v>
      </c>
      <c r="J456" s="68">
        <v>0</v>
      </c>
      <c r="K456" s="75">
        <v>10463</v>
      </c>
      <c r="L456" s="73">
        <v>2</v>
      </c>
      <c r="M456" s="73">
        <v>10465</v>
      </c>
      <c r="N456" s="68">
        <v>1.9111323459149545E-4</v>
      </c>
      <c r="O456" s="75">
        <v>13487</v>
      </c>
      <c r="P456" s="73">
        <v>0</v>
      </c>
      <c r="Q456" s="73">
        <v>13487</v>
      </c>
      <c r="R456" s="69">
        <v>0</v>
      </c>
      <c r="S456" s="73">
        <v>43985</v>
      </c>
      <c r="T456" s="73">
        <v>2</v>
      </c>
      <c r="U456" s="73">
        <v>43988</v>
      </c>
      <c r="V456" s="80">
        <v>4.54679791756655E-5</v>
      </c>
      <c r="W456" s="81">
        <v>5.5064306481753999E-6</v>
      </c>
      <c r="X456" s="77">
        <v>1.64236220099091E-4</v>
      </c>
      <c r="Y456" s="81">
        <v>1.4567513816490699E-16</v>
      </c>
      <c r="Z456" s="66">
        <v>0</v>
      </c>
      <c r="AA456" s="79">
        <v>7.2391116956267606E-5</v>
      </c>
      <c r="AC456" s="66" t="s">
        <v>662</v>
      </c>
    </row>
    <row r="457" spans="1:29" s="78" customFormat="1" x14ac:dyDescent="0.2">
      <c r="A457" s="66" t="s">
        <v>790</v>
      </c>
      <c r="B457" s="71" t="s">
        <v>253</v>
      </c>
      <c r="C457" s="66" t="s">
        <v>922</v>
      </c>
      <c r="D457" s="66" t="s">
        <v>320</v>
      </c>
      <c r="E457" s="66" t="s">
        <v>890</v>
      </c>
      <c r="F457" s="66" t="s">
        <v>875</v>
      </c>
      <c r="G457" s="72">
        <v>20610</v>
      </c>
      <c r="H457" s="73">
        <v>2</v>
      </c>
      <c r="I457" s="74">
        <v>20613</v>
      </c>
      <c r="J457" s="68">
        <v>9.7026148547033427E-5</v>
      </c>
      <c r="K457" s="75">
        <v>21263</v>
      </c>
      <c r="L457" s="73">
        <v>3</v>
      </c>
      <c r="M457" s="73">
        <v>21268</v>
      </c>
      <c r="N457" s="68">
        <v>1.410569870227572E-4</v>
      </c>
      <c r="O457" s="75">
        <v>27328</v>
      </c>
      <c r="P457" s="73">
        <v>2</v>
      </c>
      <c r="Q457" s="73">
        <v>27330</v>
      </c>
      <c r="R457" s="69">
        <v>7.3179656055616542E-5</v>
      </c>
      <c r="S457" s="73">
        <v>69201</v>
      </c>
      <c r="T457" s="73">
        <v>7</v>
      </c>
      <c r="U457" s="73">
        <v>69211</v>
      </c>
      <c r="V457" s="76">
        <v>1.01144376372674E-4</v>
      </c>
      <c r="W457" s="81">
        <v>4.0666221052896501E-5</v>
      </c>
      <c r="X457" s="77">
        <v>2.0838489688124E-4</v>
      </c>
      <c r="Y457" s="81">
        <v>8.54770473814095E-6</v>
      </c>
      <c r="Z457" s="66">
        <v>0</v>
      </c>
      <c r="AA457" s="77">
        <v>1.09237193166575E-4</v>
      </c>
      <c r="AC457" s="66" t="s">
        <v>662</v>
      </c>
    </row>
    <row r="458" spans="1:29" s="78" customFormat="1" x14ac:dyDescent="0.2">
      <c r="A458" s="66" t="s">
        <v>790</v>
      </c>
      <c r="B458" s="71" t="s">
        <v>253</v>
      </c>
      <c r="C458" s="66" t="s">
        <v>922</v>
      </c>
      <c r="D458" s="66" t="s">
        <v>320</v>
      </c>
      <c r="E458" s="66" t="s">
        <v>890</v>
      </c>
      <c r="F458" s="66" t="s">
        <v>876</v>
      </c>
      <c r="G458" s="72">
        <v>13235</v>
      </c>
      <c r="H458" s="73">
        <v>0</v>
      </c>
      <c r="I458" s="74">
        <v>13240</v>
      </c>
      <c r="J458" s="68">
        <v>0</v>
      </c>
      <c r="K458" s="75">
        <v>9860</v>
      </c>
      <c r="L458" s="73">
        <v>2</v>
      </c>
      <c r="M458" s="73">
        <v>9862</v>
      </c>
      <c r="N458" s="68">
        <v>2.0279862096937742E-4</v>
      </c>
      <c r="O458" s="75">
        <v>14427</v>
      </c>
      <c r="P458" s="73">
        <v>1</v>
      </c>
      <c r="Q458" s="73">
        <v>14429</v>
      </c>
      <c r="R458" s="69">
        <v>6.9304872132510916E-5</v>
      </c>
      <c r="S458" s="73">
        <v>37522</v>
      </c>
      <c r="T458" s="73">
        <v>3</v>
      </c>
      <c r="U458" s="73">
        <v>37531</v>
      </c>
      <c r="V458" s="80">
        <v>7.9946702198534301E-5</v>
      </c>
      <c r="W458" s="81">
        <v>1.6487235448092399E-5</v>
      </c>
      <c r="X458" s="77">
        <v>2.3362023623526101E-4</v>
      </c>
      <c r="Y458" s="81">
        <v>8.4289424993624996E-17</v>
      </c>
      <c r="Z458" s="66">
        <v>0</v>
      </c>
      <c r="AA458" s="77">
        <v>1.2038154475205299E-4</v>
      </c>
      <c r="AC458" s="66" t="s">
        <v>662</v>
      </c>
    </row>
    <row r="459" spans="1:29" s="78" customFormat="1" x14ac:dyDescent="0.2">
      <c r="A459" s="66" t="s">
        <v>790</v>
      </c>
      <c r="B459" s="71" t="s">
        <v>253</v>
      </c>
      <c r="C459" s="66" t="s">
        <v>922</v>
      </c>
      <c r="D459" s="66" t="s">
        <v>320</v>
      </c>
      <c r="E459" s="66" t="s">
        <v>890</v>
      </c>
      <c r="F459" s="66" t="s">
        <v>877</v>
      </c>
      <c r="G459" s="72">
        <v>12919</v>
      </c>
      <c r="H459" s="73">
        <v>3</v>
      </c>
      <c r="I459" s="74">
        <v>12922</v>
      </c>
      <c r="J459" s="68">
        <v>2.3216220399318991E-4</v>
      </c>
      <c r="K459" s="75">
        <v>10266</v>
      </c>
      <c r="L459" s="73">
        <v>3</v>
      </c>
      <c r="M459" s="73">
        <v>10269</v>
      </c>
      <c r="N459" s="68">
        <v>2.9214139643587495E-4</v>
      </c>
      <c r="O459" s="75">
        <v>15578</v>
      </c>
      <c r="P459" s="73">
        <v>0</v>
      </c>
      <c r="Q459" s="73">
        <v>15579</v>
      </c>
      <c r="R459" s="69">
        <v>0</v>
      </c>
      <c r="S459" s="73">
        <v>38763</v>
      </c>
      <c r="T459" s="73">
        <v>6</v>
      </c>
      <c r="U459" s="73">
        <v>38770</v>
      </c>
      <c r="V459" s="76">
        <v>1.5476282596920199E-4</v>
      </c>
      <c r="W459" s="81">
        <v>5.67972792206221E-5</v>
      </c>
      <c r="X459" s="77">
        <v>3.3682284940799302E-4</v>
      </c>
      <c r="Y459" s="81">
        <v>6.0599361754065201E-5</v>
      </c>
      <c r="Z459" s="66">
        <v>0</v>
      </c>
      <c r="AA459" s="77">
        <v>2.2318826085161901E-4</v>
      </c>
      <c r="AC459" s="66" t="s">
        <v>662</v>
      </c>
    </row>
    <row r="460" spans="1:29" s="78" customFormat="1" x14ac:dyDescent="0.2">
      <c r="A460" s="66" t="s">
        <v>790</v>
      </c>
      <c r="B460" s="71" t="s">
        <v>253</v>
      </c>
      <c r="C460" s="66" t="s">
        <v>922</v>
      </c>
      <c r="D460" s="66" t="s">
        <v>320</v>
      </c>
      <c r="E460" s="66" t="s">
        <v>890</v>
      </c>
      <c r="F460" s="66" t="s">
        <v>878</v>
      </c>
      <c r="G460" s="72">
        <v>12384</v>
      </c>
      <c r="H460" s="73">
        <v>0</v>
      </c>
      <c r="I460" s="74">
        <v>12384</v>
      </c>
      <c r="J460" s="68">
        <v>0</v>
      </c>
      <c r="K460" s="75">
        <v>10263</v>
      </c>
      <c r="L460" s="73">
        <v>0</v>
      </c>
      <c r="M460" s="73">
        <v>10263</v>
      </c>
      <c r="N460" s="68">
        <v>0</v>
      </c>
      <c r="O460" s="75">
        <v>21192</v>
      </c>
      <c r="P460" s="73">
        <v>3</v>
      </c>
      <c r="Q460" s="73">
        <v>21197</v>
      </c>
      <c r="R460" s="69">
        <v>1.415294617162806E-4</v>
      </c>
      <c r="S460" s="73">
        <v>43839</v>
      </c>
      <c r="T460" s="73">
        <v>3</v>
      </c>
      <c r="U460" s="73">
        <v>43844</v>
      </c>
      <c r="V460" s="80">
        <v>6.8427535240180696E-5</v>
      </c>
      <c r="W460" s="81">
        <v>1.4111625140272401E-5</v>
      </c>
      <c r="X460" s="77">
        <v>1.9996114303905301E-4</v>
      </c>
      <c r="Y460" s="81">
        <v>1.3549492939817499E-16</v>
      </c>
      <c r="Z460" s="66">
        <v>0</v>
      </c>
      <c r="AA460" s="79">
        <v>9.50542925815162E-5</v>
      </c>
      <c r="AC460" s="66" t="s">
        <v>662</v>
      </c>
    </row>
    <row r="461" spans="1:29" s="78" customFormat="1" x14ac:dyDescent="0.2">
      <c r="A461" s="66" t="s">
        <v>790</v>
      </c>
      <c r="B461" s="71" t="s">
        <v>253</v>
      </c>
      <c r="C461" s="66" t="s">
        <v>922</v>
      </c>
      <c r="D461" s="66" t="s">
        <v>320</v>
      </c>
      <c r="E461" s="66" t="s">
        <v>890</v>
      </c>
      <c r="F461" s="66" t="s">
        <v>879</v>
      </c>
      <c r="G461" s="72">
        <v>8267</v>
      </c>
      <c r="H461" s="73">
        <v>2</v>
      </c>
      <c r="I461" s="74">
        <v>8269</v>
      </c>
      <c r="J461" s="68">
        <v>2.4186721489902045E-4</v>
      </c>
      <c r="K461" s="75">
        <v>14397</v>
      </c>
      <c r="L461" s="73">
        <v>1</v>
      </c>
      <c r="M461" s="73">
        <v>14398</v>
      </c>
      <c r="N461" s="68">
        <v>6.9454090845950828E-5</v>
      </c>
      <c r="O461" s="75">
        <v>19824</v>
      </c>
      <c r="P461" s="73">
        <v>8</v>
      </c>
      <c r="Q461" s="73">
        <v>19834</v>
      </c>
      <c r="R461" s="69">
        <v>4.033477866290209E-4</v>
      </c>
      <c r="S461" s="73">
        <v>42488</v>
      </c>
      <c r="T461" s="73">
        <v>11</v>
      </c>
      <c r="U461" s="73">
        <v>42501</v>
      </c>
      <c r="V461" s="76">
        <v>2.5882961952045899E-4</v>
      </c>
      <c r="W461" s="66">
        <v>1.2921366817128001E-4</v>
      </c>
      <c r="X461" s="77">
        <v>4.6307038112205199E-4</v>
      </c>
      <c r="Y461" s="66">
        <v>1.6341429115576499E-4</v>
      </c>
      <c r="Z461" s="81">
        <v>2.9536670839901098E-5</v>
      </c>
      <c r="AA461" s="77">
        <v>3.5161543725065398E-4</v>
      </c>
      <c r="AC461" s="66" t="s">
        <v>662</v>
      </c>
    </row>
    <row r="462" spans="1:29" s="78" customFormat="1" x14ac:dyDescent="0.2">
      <c r="A462" s="66" t="s">
        <v>790</v>
      </c>
      <c r="B462" s="71" t="s">
        <v>253</v>
      </c>
      <c r="C462" s="66" t="s">
        <v>922</v>
      </c>
      <c r="D462" s="66" t="s">
        <v>320</v>
      </c>
      <c r="E462" s="66" t="s">
        <v>890</v>
      </c>
      <c r="F462" s="66" t="s">
        <v>880</v>
      </c>
      <c r="G462" s="72">
        <v>10552</v>
      </c>
      <c r="H462" s="73">
        <v>1</v>
      </c>
      <c r="I462" s="74">
        <v>10554</v>
      </c>
      <c r="J462" s="68">
        <v>9.475080538184574E-5</v>
      </c>
      <c r="K462" s="75">
        <v>12606</v>
      </c>
      <c r="L462" s="73">
        <v>1</v>
      </c>
      <c r="M462" s="73">
        <v>12609</v>
      </c>
      <c r="N462" s="68">
        <v>7.9308430486160682E-5</v>
      </c>
      <c r="O462" s="75">
        <v>13790</v>
      </c>
      <c r="P462" s="73">
        <v>0</v>
      </c>
      <c r="Q462" s="73">
        <v>13793</v>
      </c>
      <c r="R462" s="69">
        <v>0</v>
      </c>
      <c r="S462" s="73">
        <v>36948</v>
      </c>
      <c r="T462" s="73">
        <v>2</v>
      </c>
      <c r="U462" s="73">
        <v>36956</v>
      </c>
      <c r="V462" s="80">
        <v>5.4127198917455999E-5</v>
      </c>
      <c r="W462" s="81">
        <v>6.5551221183335304E-6</v>
      </c>
      <c r="X462" s="77">
        <v>1.9551223016207501E-4</v>
      </c>
      <c r="Y462" s="81">
        <v>9.9403594668000003E-17</v>
      </c>
      <c r="Z462" s="66">
        <v>0</v>
      </c>
      <c r="AA462" s="79">
        <v>9.1701486717879306E-5</v>
      </c>
      <c r="AC462" s="66" t="s">
        <v>662</v>
      </c>
    </row>
    <row r="463" spans="1:29" s="82" customFormat="1" x14ac:dyDescent="0.2">
      <c r="A463" s="66" t="s">
        <v>790</v>
      </c>
      <c r="B463" s="71" t="s">
        <v>253</v>
      </c>
      <c r="C463" s="66" t="s">
        <v>922</v>
      </c>
      <c r="D463" s="66" t="s">
        <v>320</v>
      </c>
      <c r="E463" s="66" t="s">
        <v>890</v>
      </c>
      <c r="F463" s="66" t="s">
        <v>881</v>
      </c>
      <c r="G463" s="72">
        <v>27993</v>
      </c>
      <c r="H463" s="73">
        <v>2</v>
      </c>
      <c r="I463" s="74">
        <v>27998</v>
      </c>
      <c r="J463" s="68">
        <v>7.1433673833845281E-5</v>
      </c>
      <c r="K463" s="75">
        <v>25763</v>
      </c>
      <c r="L463" s="73">
        <v>0</v>
      </c>
      <c r="M463" s="73">
        <v>25765</v>
      </c>
      <c r="N463" s="68">
        <v>0</v>
      </c>
      <c r="O463" s="75">
        <v>11446</v>
      </c>
      <c r="P463" s="73">
        <v>0</v>
      </c>
      <c r="Q463" s="73">
        <v>11448</v>
      </c>
      <c r="R463" s="69">
        <v>0</v>
      </c>
      <c r="S463" s="73">
        <v>65202</v>
      </c>
      <c r="T463" s="73">
        <v>2</v>
      </c>
      <c r="U463" s="73">
        <v>65211</v>
      </c>
      <c r="V463" s="80">
        <v>3.0672964848782298E-5</v>
      </c>
      <c r="W463" s="81">
        <v>3.7146599291269999E-6</v>
      </c>
      <c r="X463" s="77">
        <v>1.10796856365218E-4</v>
      </c>
      <c r="Y463" s="66" t="s">
        <v>832</v>
      </c>
      <c r="Z463" s="66" t="s">
        <v>832</v>
      </c>
      <c r="AA463" s="77" t="s">
        <v>832</v>
      </c>
      <c r="AC463" s="66" t="s">
        <v>662</v>
      </c>
    </row>
    <row r="464" spans="1:29" s="82" customFormat="1" x14ac:dyDescent="0.2">
      <c r="A464" s="66" t="s">
        <v>790</v>
      </c>
      <c r="B464" s="71" t="s">
        <v>253</v>
      </c>
      <c r="C464" s="66" t="s">
        <v>922</v>
      </c>
      <c r="D464" s="66" t="s">
        <v>320</v>
      </c>
      <c r="E464" s="66" t="s">
        <v>890</v>
      </c>
      <c r="F464" s="66" t="s">
        <v>882</v>
      </c>
      <c r="G464" s="72">
        <v>15579</v>
      </c>
      <c r="H464" s="73">
        <v>2</v>
      </c>
      <c r="I464" s="74">
        <v>15581</v>
      </c>
      <c r="J464" s="68">
        <v>1.2836146588794044E-4</v>
      </c>
      <c r="K464" s="75">
        <v>12354</v>
      </c>
      <c r="L464" s="73">
        <v>1</v>
      </c>
      <c r="M464" s="73">
        <v>12355</v>
      </c>
      <c r="N464" s="68">
        <v>8.0938891137191427E-5</v>
      </c>
      <c r="O464" s="75">
        <v>22901</v>
      </c>
      <c r="P464" s="73">
        <v>1</v>
      </c>
      <c r="Q464" s="73">
        <v>22904</v>
      </c>
      <c r="R464" s="69">
        <v>4.3660495983234367E-5</v>
      </c>
      <c r="S464" s="73">
        <v>50834</v>
      </c>
      <c r="T464" s="73">
        <v>4</v>
      </c>
      <c r="U464" s="73">
        <v>50840</v>
      </c>
      <c r="V464" s="80">
        <v>7.8681301388725E-5</v>
      </c>
      <c r="W464" s="81">
        <v>2.1438409241699499E-5</v>
      </c>
      <c r="X464" s="77">
        <v>2.0144301485647601E-4</v>
      </c>
      <c r="Y464" s="66" t="s">
        <v>832</v>
      </c>
      <c r="Z464" s="66" t="s">
        <v>832</v>
      </c>
      <c r="AA464" s="77" t="s">
        <v>832</v>
      </c>
      <c r="AC464" s="66" t="s">
        <v>662</v>
      </c>
    </row>
    <row r="465" spans="1:29" s="82" customFormat="1" x14ac:dyDescent="0.2">
      <c r="A465" s="83" t="s">
        <v>790</v>
      </c>
      <c r="B465" s="84" t="s">
        <v>253</v>
      </c>
      <c r="C465" s="83" t="s">
        <v>922</v>
      </c>
      <c r="D465" s="83" t="s">
        <v>320</v>
      </c>
      <c r="E465" s="83" t="s">
        <v>890</v>
      </c>
      <c r="F465" s="83" t="s">
        <v>883</v>
      </c>
      <c r="G465" s="85">
        <v>24703</v>
      </c>
      <c r="H465" s="86">
        <v>2</v>
      </c>
      <c r="I465" s="87">
        <v>24706</v>
      </c>
      <c r="J465" s="88">
        <v>8.0951995466688252E-5</v>
      </c>
      <c r="K465" s="89">
        <v>22111</v>
      </c>
      <c r="L465" s="86">
        <v>4</v>
      </c>
      <c r="M465" s="86">
        <v>22116</v>
      </c>
      <c r="N465" s="88">
        <v>1.8086453246518358E-4</v>
      </c>
      <c r="O465" s="89">
        <v>21429</v>
      </c>
      <c r="P465" s="86">
        <v>5</v>
      </c>
      <c r="Q465" s="86">
        <v>21435</v>
      </c>
      <c r="R465" s="90">
        <v>2.3326335432703523E-4</v>
      </c>
      <c r="S465" s="86">
        <v>68243</v>
      </c>
      <c r="T465" s="86">
        <v>11</v>
      </c>
      <c r="U465" s="86">
        <v>68257</v>
      </c>
      <c r="V465" s="91">
        <v>1.6116271573827199E-4</v>
      </c>
      <c r="W465" s="95">
        <v>8.04545045139534E-5</v>
      </c>
      <c r="X465" s="93">
        <v>2.8834627601990402E-4</v>
      </c>
      <c r="Y465" s="83" t="s">
        <v>832</v>
      </c>
      <c r="Z465" s="83" t="s">
        <v>832</v>
      </c>
      <c r="AA465" s="93" t="s">
        <v>832</v>
      </c>
      <c r="AC465" s="83" t="s">
        <v>662</v>
      </c>
    </row>
    <row r="466" spans="1:29" s="78" customFormat="1" x14ac:dyDescent="0.2">
      <c r="A466" s="66" t="s">
        <v>791</v>
      </c>
      <c r="B466" s="71" t="s">
        <v>267</v>
      </c>
      <c r="C466" s="66" t="s">
        <v>923</v>
      </c>
      <c r="D466" s="66" t="s">
        <v>320</v>
      </c>
      <c r="E466" s="66" t="s">
        <v>28</v>
      </c>
      <c r="F466" s="66" t="s">
        <v>867</v>
      </c>
      <c r="G466" s="72">
        <v>424</v>
      </c>
      <c r="H466" s="73">
        <v>458</v>
      </c>
      <c r="I466" s="74">
        <v>882</v>
      </c>
      <c r="J466" s="68">
        <v>0.51927437641723351</v>
      </c>
      <c r="K466" s="75">
        <v>516</v>
      </c>
      <c r="L466" s="73">
        <v>524</v>
      </c>
      <c r="M466" s="73">
        <v>1040</v>
      </c>
      <c r="N466" s="68">
        <v>0.50384615384615383</v>
      </c>
      <c r="O466" s="75">
        <v>461</v>
      </c>
      <c r="P466" s="73">
        <v>481</v>
      </c>
      <c r="Q466" s="73">
        <v>942</v>
      </c>
      <c r="R466" s="69">
        <v>0.51061571125265393</v>
      </c>
      <c r="S466" s="73">
        <v>1401</v>
      </c>
      <c r="T466" s="73">
        <v>1463</v>
      </c>
      <c r="U466" s="73">
        <v>2864</v>
      </c>
      <c r="V466" s="76">
        <v>0.51082402234636903</v>
      </c>
      <c r="W466" s="66">
        <v>0.49233874795063498</v>
      </c>
      <c r="X466" s="77">
        <v>0.529287155317268</v>
      </c>
      <c r="Y466" s="66">
        <v>0.51062438037714597</v>
      </c>
      <c r="Z466" s="66">
        <v>0.49230573642903003</v>
      </c>
      <c r="AA466" s="77">
        <v>0.528923652893867</v>
      </c>
      <c r="AC466" s="66" t="s">
        <v>28</v>
      </c>
    </row>
    <row r="467" spans="1:29" s="78" customFormat="1" x14ac:dyDescent="0.2">
      <c r="A467" s="66" t="s">
        <v>791</v>
      </c>
      <c r="B467" s="71" t="s">
        <v>267</v>
      </c>
      <c r="C467" s="66" t="s">
        <v>923</v>
      </c>
      <c r="D467" s="66" t="s">
        <v>320</v>
      </c>
      <c r="E467" s="66" t="s">
        <v>28</v>
      </c>
      <c r="F467" s="66" t="s">
        <v>868</v>
      </c>
      <c r="G467" s="72">
        <v>763</v>
      </c>
      <c r="H467" s="73">
        <v>865</v>
      </c>
      <c r="I467" s="74">
        <v>1628</v>
      </c>
      <c r="J467" s="68">
        <v>0.53132678132678135</v>
      </c>
      <c r="K467" s="75">
        <v>612</v>
      </c>
      <c r="L467" s="73">
        <v>625</v>
      </c>
      <c r="M467" s="73">
        <v>1238</v>
      </c>
      <c r="N467" s="68">
        <v>0.50484652665589658</v>
      </c>
      <c r="O467" s="75">
        <v>539</v>
      </c>
      <c r="P467" s="73">
        <v>563</v>
      </c>
      <c r="Q467" s="73">
        <v>1102</v>
      </c>
      <c r="R467" s="69">
        <v>0.51088929219600721</v>
      </c>
      <c r="S467" s="73">
        <v>1914</v>
      </c>
      <c r="T467" s="73">
        <v>2053</v>
      </c>
      <c r="U467" s="73">
        <v>3968</v>
      </c>
      <c r="V467" s="76">
        <v>0.51751953617343105</v>
      </c>
      <c r="W467" s="66">
        <v>0.501835777973485</v>
      </c>
      <c r="X467" s="77">
        <v>0.53317746557995804</v>
      </c>
      <c r="Y467" s="66">
        <v>0.51732262673144003</v>
      </c>
      <c r="Z467" s="66">
        <v>0.50175898422184695</v>
      </c>
      <c r="AA467" s="77">
        <v>0.53286363428699401</v>
      </c>
      <c r="AC467" s="66" t="s">
        <v>28</v>
      </c>
    </row>
    <row r="468" spans="1:29" s="78" customFormat="1" x14ac:dyDescent="0.2">
      <c r="A468" s="66" t="s">
        <v>791</v>
      </c>
      <c r="B468" s="71" t="s">
        <v>267</v>
      </c>
      <c r="C468" s="66" t="s">
        <v>923</v>
      </c>
      <c r="D468" s="66" t="s">
        <v>320</v>
      </c>
      <c r="E468" s="66" t="s">
        <v>28</v>
      </c>
      <c r="F468" s="66" t="s">
        <v>869</v>
      </c>
      <c r="G468" s="72">
        <v>18852</v>
      </c>
      <c r="H468" s="73">
        <v>17833</v>
      </c>
      <c r="I468" s="74">
        <v>36687</v>
      </c>
      <c r="J468" s="68">
        <v>0.48608498923324339</v>
      </c>
      <c r="K468" s="75">
        <v>21111</v>
      </c>
      <c r="L468" s="73">
        <v>20944</v>
      </c>
      <c r="M468" s="73">
        <v>42059</v>
      </c>
      <c r="N468" s="68">
        <v>0.49796714139660953</v>
      </c>
      <c r="O468" s="75">
        <v>18118</v>
      </c>
      <c r="P468" s="73">
        <v>17155</v>
      </c>
      <c r="Q468" s="73">
        <v>35275</v>
      </c>
      <c r="R468" s="69">
        <v>0.48632175761871016</v>
      </c>
      <c r="S468" s="73">
        <v>58081</v>
      </c>
      <c r="T468" s="73">
        <v>55932</v>
      </c>
      <c r="U468" s="73">
        <v>114021</v>
      </c>
      <c r="V468" s="76">
        <v>0.49057563611167099</v>
      </c>
      <c r="W468" s="66">
        <v>0.48766974618931902</v>
      </c>
      <c r="X468" s="77">
        <v>0.493482005476161</v>
      </c>
      <c r="Y468" s="66">
        <v>0.49036773251984</v>
      </c>
      <c r="Z468" s="66">
        <v>0.48746436785521102</v>
      </c>
      <c r="AA468" s="77">
        <v>0.49327150182310497</v>
      </c>
      <c r="AC468" s="66" t="s">
        <v>28</v>
      </c>
    </row>
    <row r="469" spans="1:29" s="78" customFormat="1" x14ac:dyDescent="0.2">
      <c r="A469" s="66" t="s">
        <v>791</v>
      </c>
      <c r="B469" s="71" t="s">
        <v>267</v>
      </c>
      <c r="C469" s="66" t="s">
        <v>923</v>
      </c>
      <c r="D469" s="66" t="s">
        <v>320</v>
      </c>
      <c r="E469" s="66" t="s">
        <v>28</v>
      </c>
      <c r="F469" s="66" t="s">
        <v>870</v>
      </c>
      <c r="G469" s="72">
        <v>14548</v>
      </c>
      <c r="H469" s="73">
        <v>9</v>
      </c>
      <c r="I469" s="74">
        <v>14558</v>
      </c>
      <c r="J469" s="68">
        <v>6.1821678802033246E-4</v>
      </c>
      <c r="K469" s="75">
        <v>19900</v>
      </c>
      <c r="L469" s="73">
        <v>1</v>
      </c>
      <c r="M469" s="73">
        <v>19903</v>
      </c>
      <c r="N469" s="68">
        <v>5.0243681857006478E-5</v>
      </c>
      <c r="O469" s="75">
        <v>15359</v>
      </c>
      <c r="P469" s="73">
        <v>12</v>
      </c>
      <c r="Q469" s="73">
        <v>15372</v>
      </c>
      <c r="R469" s="69">
        <v>7.8064012490241998E-4</v>
      </c>
      <c r="S469" s="73">
        <v>49807</v>
      </c>
      <c r="T469" s="73">
        <v>22</v>
      </c>
      <c r="U469" s="73">
        <v>49833</v>
      </c>
      <c r="V469" s="76">
        <v>4.4150996407714399E-4</v>
      </c>
      <c r="W469" s="66">
        <v>2.76711972659012E-4</v>
      </c>
      <c r="X469" s="77">
        <v>6.6837553970333695E-4</v>
      </c>
      <c r="Y469" s="81">
        <v>4.2011722938251799E-5</v>
      </c>
      <c r="Z469" s="66">
        <v>0</v>
      </c>
      <c r="AA469" s="77">
        <v>2.77480816592891E-4</v>
      </c>
      <c r="AC469" s="66" t="s">
        <v>28</v>
      </c>
    </row>
    <row r="470" spans="1:29" s="78" customFormat="1" x14ac:dyDescent="0.2">
      <c r="A470" s="66" t="s">
        <v>791</v>
      </c>
      <c r="B470" s="71" t="s">
        <v>267</v>
      </c>
      <c r="C470" s="66" t="s">
        <v>923</v>
      </c>
      <c r="D470" s="66" t="s">
        <v>320</v>
      </c>
      <c r="E470" s="66" t="s">
        <v>28</v>
      </c>
      <c r="F470" s="66" t="s">
        <v>871</v>
      </c>
      <c r="G470" s="72">
        <v>16825</v>
      </c>
      <c r="H470" s="73">
        <v>3</v>
      </c>
      <c r="I470" s="74">
        <v>16840</v>
      </c>
      <c r="J470" s="68">
        <v>1.7814726840855108E-4</v>
      </c>
      <c r="K470" s="75">
        <v>20265</v>
      </c>
      <c r="L470" s="73">
        <v>11</v>
      </c>
      <c r="M470" s="73">
        <v>20277</v>
      </c>
      <c r="N470" s="68">
        <v>5.4248656112837208E-4</v>
      </c>
      <c r="O470" s="75">
        <v>19861</v>
      </c>
      <c r="P470" s="73">
        <v>12</v>
      </c>
      <c r="Q470" s="73">
        <v>19874</v>
      </c>
      <c r="R470" s="69">
        <v>6.0380396497937004E-4</v>
      </c>
      <c r="S470" s="73">
        <v>56951</v>
      </c>
      <c r="T470" s="73">
        <v>26</v>
      </c>
      <c r="U470" s="73">
        <v>56991</v>
      </c>
      <c r="V470" s="76">
        <v>4.5632448180844902E-4</v>
      </c>
      <c r="W470" s="66">
        <v>2.9810727370866298E-4</v>
      </c>
      <c r="X470" s="77">
        <v>6.6855011855496604E-4</v>
      </c>
      <c r="Y470" s="81">
        <v>5.6667647348284398E-5</v>
      </c>
      <c r="Z470" s="66">
        <v>0</v>
      </c>
      <c r="AA470" s="77">
        <v>2.8130659264029599E-4</v>
      </c>
      <c r="AC470" s="66" t="s">
        <v>28</v>
      </c>
    </row>
    <row r="471" spans="1:29" s="78" customFormat="1" x14ac:dyDescent="0.2">
      <c r="A471" s="66" t="s">
        <v>791</v>
      </c>
      <c r="B471" s="71" t="s">
        <v>267</v>
      </c>
      <c r="C471" s="66" t="s">
        <v>923</v>
      </c>
      <c r="D471" s="66" t="s">
        <v>320</v>
      </c>
      <c r="E471" s="66" t="s">
        <v>28</v>
      </c>
      <c r="F471" s="66" t="s">
        <v>872</v>
      </c>
      <c r="G471" s="72">
        <v>30445</v>
      </c>
      <c r="H471" s="73">
        <v>7</v>
      </c>
      <c r="I471" s="74">
        <v>30452</v>
      </c>
      <c r="J471" s="68">
        <v>2.2986995928017865E-4</v>
      </c>
      <c r="K471" s="75">
        <v>18073</v>
      </c>
      <c r="L471" s="73">
        <v>7</v>
      </c>
      <c r="M471" s="73">
        <v>18081</v>
      </c>
      <c r="N471" s="68">
        <v>3.8714672861014324E-4</v>
      </c>
      <c r="O471" s="75">
        <v>32078</v>
      </c>
      <c r="P471" s="73">
        <v>14</v>
      </c>
      <c r="Q471" s="73">
        <v>32094</v>
      </c>
      <c r="R471" s="69">
        <v>4.3621860783947156E-4</v>
      </c>
      <c r="S471" s="73">
        <v>80596</v>
      </c>
      <c r="T471" s="73">
        <v>28</v>
      </c>
      <c r="U471" s="73">
        <v>80627</v>
      </c>
      <c r="V471" s="76">
        <v>3.4729112919229998E-4</v>
      </c>
      <c r="W471" s="66">
        <v>2.30784448208852E-4</v>
      </c>
      <c r="X471" s="77">
        <v>5.0189356583854204E-4</v>
      </c>
      <c r="Y471" s="81">
        <v>8.8324147653984506E-17</v>
      </c>
      <c r="Z471" s="66">
        <v>0</v>
      </c>
      <c r="AA471" s="77">
        <v>1.35936685731631E-4</v>
      </c>
      <c r="AC471" s="66" t="s">
        <v>28</v>
      </c>
    </row>
    <row r="472" spans="1:29" s="78" customFormat="1" x14ac:dyDescent="0.2">
      <c r="A472" s="66" t="s">
        <v>791</v>
      </c>
      <c r="B472" s="71" t="s">
        <v>267</v>
      </c>
      <c r="C472" s="66" t="s">
        <v>923</v>
      </c>
      <c r="D472" s="66" t="s">
        <v>320</v>
      </c>
      <c r="E472" s="66" t="s">
        <v>28</v>
      </c>
      <c r="F472" s="66" t="s">
        <v>873</v>
      </c>
      <c r="G472" s="72">
        <v>3140</v>
      </c>
      <c r="H472" s="73">
        <v>1</v>
      </c>
      <c r="I472" s="74">
        <v>3141</v>
      </c>
      <c r="J472" s="68">
        <v>3.1836994587710921E-4</v>
      </c>
      <c r="K472" s="75">
        <v>4597</v>
      </c>
      <c r="L472" s="73">
        <v>0</v>
      </c>
      <c r="M472" s="73">
        <v>4597</v>
      </c>
      <c r="N472" s="68">
        <v>0</v>
      </c>
      <c r="O472" s="75">
        <v>765</v>
      </c>
      <c r="P472" s="73">
        <v>0</v>
      </c>
      <c r="Q472" s="73">
        <v>765</v>
      </c>
      <c r="R472" s="69">
        <v>0</v>
      </c>
      <c r="S472" s="73">
        <v>8502</v>
      </c>
      <c r="T472" s="73">
        <v>1</v>
      </c>
      <c r="U472" s="73">
        <v>8503</v>
      </c>
      <c r="V472" s="76">
        <v>1.17605550982006E-4</v>
      </c>
      <c r="W472" s="81">
        <v>2.9775103248563902E-6</v>
      </c>
      <c r="X472" s="77">
        <v>6.5508006855357498E-4</v>
      </c>
      <c r="Y472" s="81">
        <v>1.43923703752199E-16</v>
      </c>
      <c r="Z472" s="66">
        <v>0</v>
      </c>
      <c r="AA472" s="77">
        <v>2.9330345358058397E-4</v>
      </c>
      <c r="AC472" s="66" t="s">
        <v>28</v>
      </c>
    </row>
    <row r="473" spans="1:29" s="78" customFormat="1" x14ac:dyDescent="0.2">
      <c r="A473" s="66" t="s">
        <v>791</v>
      </c>
      <c r="B473" s="71" t="s">
        <v>267</v>
      </c>
      <c r="C473" s="66" t="s">
        <v>923</v>
      </c>
      <c r="D473" s="66" t="s">
        <v>320</v>
      </c>
      <c r="E473" s="66" t="s">
        <v>28</v>
      </c>
      <c r="F473" s="66" t="s">
        <v>874</v>
      </c>
      <c r="G473" s="72" t="s">
        <v>832</v>
      </c>
      <c r="H473" s="73" t="s">
        <v>832</v>
      </c>
      <c r="I473" s="74" t="s">
        <v>832</v>
      </c>
      <c r="J473" s="68" t="s">
        <v>832</v>
      </c>
      <c r="K473" s="75" t="s">
        <v>832</v>
      </c>
      <c r="L473" s="73" t="s">
        <v>832</v>
      </c>
      <c r="M473" s="73" t="s">
        <v>832</v>
      </c>
      <c r="N473" s="68" t="s">
        <v>832</v>
      </c>
      <c r="O473" s="75" t="s">
        <v>832</v>
      </c>
      <c r="P473" s="73" t="s">
        <v>832</v>
      </c>
      <c r="Q473" s="73" t="s">
        <v>832</v>
      </c>
      <c r="R473" s="69" t="s">
        <v>832</v>
      </c>
      <c r="S473" s="73" t="s">
        <v>832</v>
      </c>
      <c r="T473" s="73" t="s">
        <v>832</v>
      </c>
      <c r="U473" s="73" t="s">
        <v>832</v>
      </c>
      <c r="V473" s="76" t="s">
        <v>832</v>
      </c>
      <c r="W473" s="66" t="s">
        <v>832</v>
      </c>
      <c r="X473" s="77" t="s">
        <v>832</v>
      </c>
      <c r="Y473" s="66" t="s">
        <v>832</v>
      </c>
      <c r="Z473" s="66" t="s">
        <v>832</v>
      </c>
      <c r="AA473" s="77" t="s">
        <v>832</v>
      </c>
      <c r="AC473" s="66" t="s">
        <v>28</v>
      </c>
    </row>
    <row r="474" spans="1:29" s="78" customFormat="1" x14ac:dyDescent="0.2">
      <c r="A474" s="66" t="s">
        <v>791</v>
      </c>
      <c r="B474" s="71" t="s">
        <v>267</v>
      </c>
      <c r="C474" s="66" t="s">
        <v>923</v>
      </c>
      <c r="D474" s="66" t="s">
        <v>320</v>
      </c>
      <c r="E474" s="66" t="s">
        <v>28</v>
      </c>
      <c r="F474" s="66" t="s">
        <v>875</v>
      </c>
      <c r="G474" s="72">
        <v>17063</v>
      </c>
      <c r="H474" s="73">
        <v>7</v>
      </c>
      <c r="I474" s="74">
        <v>17071</v>
      </c>
      <c r="J474" s="68">
        <v>4.1005213520004685E-4</v>
      </c>
      <c r="K474" s="75">
        <v>23102</v>
      </c>
      <c r="L474" s="73">
        <v>6</v>
      </c>
      <c r="M474" s="73">
        <v>23108</v>
      </c>
      <c r="N474" s="68">
        <v>2.5965033754543881E-4</v>
      </c>
      <c r="O474" s="75">
        <v>1672</v>
      </c>
      <c r="P474" s="73">
        <v>0</v>
      </c>
      <c r="Q474" s="73">
        <v>1672</v>
      </c>
      <c r="R474" s="69">
        <v>0</v>
      </c>
      <c r="S474" s="73">
        <v>41837</v>
      </c>
      <c r="T474" s="73">
        <v>13</v>
      </c>
      <c r="U474" s="73">
        <v>41851</v>
      </c>
      <c r="V474" s="76">
        <v>3.1063321385902E-4</v>
      </c>
      <c r="W474" s="66">
        <v>1.6540913964891999E-4</v>
      </c>
      <c r="X474" s="77">
        <v>5.3113367656713504E-4</v>
      </c>
      <c r="Y474" s="81">
        <v>1.4520351018410301E-16</v>
      </c>
      <c r="Z474" s="66">
        <v>0</v>
      </c>
      <c r="AA474" s="77">
        <v>1.58849274226524E-4</v>
      </c>
      <c r="AC474" s="66" t="s">
        <v>28</v>
      </c>
    </row>
    <row r="475" spans="1:29" s="78" customFormat="1" x14ac:dyDescent="0.2">
      <c r="A475" s="66" t="s">
        <v>791</v>
      </c>
      <c r="B475" s="71" t="s">
        <v>267</v>
      </c>
      <c r="C475" s="66" t="s">
        <v>923</v>
      </c>
      <c r="D475" s="66" t="s">
        <v>320</v>
      </c>
      <c r="E475" s="66" t="s">
        <v>28</v>
      </c>
      <c r="F475" s="66" t="s">
        <v>876</v>
      </c>
      <c r="G475" s="72">
        <v>6909</v>
      </c>
      <c r="H475" s="73">
        <v>6</v>
      </c>
      <c r="I475" s="74">
        <v>6915</v>
      </c>
      <c r="J475" s="68">
        <v>8.6767895878524942E-4</v>
      </c>
      <c r="K475" s="75">
        <v>8609</v>
      </c>
      <c r="L475" s="73">
        <v>1</v>
      </c>
      <c r="M475" s="73">
        <v>8610</v>
      </c>
      <c r="N475" s="68">
        <v>1.1614401858304297E-4</v>
      </c>
      <c r="O475" s="75">
        <v>16001</v>
      </c>
      <c r="P475" s="73">
        <v>3</v>
      </c>
      <c r="Q475" s="73">
        <v>16004</v>
      </c>
      <c r="R475" s="69">
        <v>1.8745313671582103E-4</v>
      </c>
      <c r="S475" s="73">
        <v>31519</v>
      </c>
      <c r="T475" s="73">
        <v>10</v>
      </c>
      <c r="U475" s="73">
        <v>31529</v>
      </c>
      <c r="V475" s="76">
        <v>3.1716832122807598E-4</v>
      </c>
      <c r="W475" s="66">
        <v>1.5210468096026999E-4</v>
      </c>
      <c r="X475" s="77">
        <v>5.8320622604363798E-4</v>
      </c>
      <c r="Y475" s="81">
        <v>7.4243433832392402E-17</v>
      </c>
      <c r="Z475" s="66">
        <v>0</v>
      </c>
      <c r="AA475" s="77">
        <v>1.95803361756141E-4</v>
      </c>
      <c r="AC475" s="66" t="s">
        <v>28</v>
      </c>
    </row>
    <row r="476" spans="1:29" s="78" customFormat="1" x14ac:dyDescent="0.2">
      <c r="A476" s="66" t="s">
        <v>791</v>
      </c>
      <c r="B476" s="71" t="s">
        <v>267</v>
      </c>
      <c r="C476" s="66" t="s">
        <v>923</v>
      </c>
      <c r="D476" s="66" t="s">
        <v>320</v>
      </c>
      <c r="E476" s="66" t="s">
        <v>28</v>
      </c>
      <c r="F476" s="66" t="s">
        <v>877</v>
      </c>
      <c r="G476" s="72">
        <v>14691</v>
      </c>
      <c r="H476" s="73">
        <v>7</v>
      </c>
      <c r="I476" s="74">
        <v>14700</v>
      </c>
      <c r="J476" s="68">
        <v>4.7619047619047619E-4</v>
      </c>
      <c r="K476" s="75">
        <v>19341</v>
      </c>
      <c r="L476" s="73">
        <v>8</v>
      </c>
      <c r="M476" s="73">
        <v>19350</v>
      </c>
      <c r="N476" s="68">
        <v>4.1343669250645994E-4</v>
      </c>
      <c r="O476" s="75">
        <v>14823</v>
      </c>
      <c r="P476" s="73">
        <v>6</v>
      </c>
      <c r="Q476" s="73">
        <v>14832</v>
      </c>
      <c r="R476" s="69">
        <v>4.045307443365696E-4</v>
      </c>
      <c r="S476" s="73">
        <v>48855</v>
      </c>
      <c r="T476" s="73">
        <v>21</v>
      </c>
      <c r="U476" s="73">
        <v>48882</v>
      </c>
      <c r="V476" s="76">
        <v>4.2965872821016499E-4</v>
      </c>
      <c r="W476" s="66">
        <v>2.65984575275579E-4</v>
      </c>
      <c r="X476" s="77">
        <v>6.5670442097099497E-4</v>
      </c>
      <c r="Y476" s="81">
        <v>3.03171384240893E-5</v>
      </c>
      <c r="Z476" s="66">
        <v>0</v>
      </c>
      <c r="AA476" s="77">
        <v>2.6552326504315998E-4</v>
      </c>
      <c r="AC476" s="66" t="s">
        <v>28</v>
      </c>
    </row>
    <row r="477" spans="1:29" s="78" customFormat="1" x14ac:dyDescent="0.2">
      <c r="A477" s="66" t="s">
        <v>791</v>
      </c>
      <c r="B477" s="71" t="s">
        <v>267</v>
      </c>
      <c r="C477" s="66" t="s">
        <v>923</v>
      </c>
      <c r="D477" s="66" t="s">
        <v>320</v>
      </c>
      <c r="E477" s="66" t="s">
        <v>28</v>
      </c>
      <c r="F477" s="66" t="s">
        <v>878</v>
      </c>
      <c r="G477" s="72">
        <v>15377</v>
      </c>
      <c r="H477" s="73">
        <v>3</v>
      </c>
      <c r="I477" s="74">
        <v>15380</v>
      </c>
      <c r="J477" s="68">
        <v>1.9505851755526659E-4</v>
      </c>
      <c r="K477" s="75">
        <v>15633</v>
      </c>
      <c r="L477" s="73">
        <v>6</v>
      </c>
      <c r="M477" s="73">
        <v>15640</v>
      </c>
      <c r="N477" s="68">
        <v>3.8363171355498723E-4</v>
      </c>
      <c r="O477" s="75">
        <v>11581</v>
      </c>
      <c r="P477" s="73">
        <v>2</v>
      </c>
      <c r="Q477" s="73">
        <v>11584</v>
      </c>
      <c r="R477" s="69">
        <v>1.7265193370165745E-4</v>
      </c>
      <c r="S477" s="73">
        <v>42591</v>
      </c>
      <c r="T477" s="73">
        <v>11</v>
      </c>
      <c r="U477" s="73">
        <v>42604</v>
      </c>
      <c r="V477" s="76">
        <v>2.5820384019529602E-4</v>
      </c>
      <c r="W477" s="66">
        <v>1.2890124827978801E-4</v>
      </c>
      <c r="X477" s="77">
        <v>4.6195091751161397E-4</v>
      </c>
      <c r="Y477" s="81">
        <v>1.2069573460482501E-16</v>
      </c>
      <c r="Z477" s="66">
        <v>0</v>
      </c>
      <c r="AA477" s="77">
        <v>1.2223313645880101E-4</v>
      </c>
      <c r="AC477" s="66" t="s">
        <v>28</v>
      </c>
    </row>
    <row r="478" spans="1:29" s="78" customFormat="1" x14ac:dyDescent="0.2">
      <c r="A478" s="66" t="s">
        <v>791</v>
      </c>
      <c r="B478" s="71" t="s">
        <v>267</v>
      </c>
      <c r="C478" s="66" t="s">
        <v>923</v>
      </c>
      <c r="D478" s="66" t="s">
        <v>320</v>
      </c>
      <c r="E478" s="66" t="s">
        <v>28</v>
      </c>
      <c r="F478" s="66" t="s">
        <v>879</v>
      </c>
      <c r="G478" s="72">
        <v>17408</v>
      </c>
      <c r="H478" s="73">
        <v>8</v>
      </c>
      <c r="I478" s="74">
        <v>17416</v>
      </c>
      <c r="J478" s="68">
        <v>4.5934772622875517E-4</v>
      </c>
      <c r="K478" s="75">
        <v>21952</v>
      </c>
      <c r="L478" s="73">
        <v>14</v>
      </c>
      <c r="M478" s="73">
        <v>21968</v>
      </c>
      <c r="N478" s="68">
        <v>6.3729060451565909E-4</v>
      </c>
      <c r="O478" s="75">
        <v>21396</v>
      </c>
      <c r="P478" s="73">
        <v>10</v>
      </c>
      <c r="Q478" s="73">
        <v>21407</v>
      </c>
      <c r="R478" s="69">
        <v>4.6713691783061614E-4</v>
      </c>
      <c r="S478" s="73">
        <v>60756</v>
      </c>
      <c r="T478" s="73">
        <v>32</v>
      </c>
      <c r="U478" s="73">
        <v>60791</v>
      </c>
      <c r="V478" s="76">
        <v>5.2641968809633499E-4</v>
      </c>
      <c r="W478" s="66">
        <v>3.6009766901456399E-4</v>
      </c>
      <c r="X478" s="77">
        <v>7.4306699579798695E-4</v>
      </c>
      <c r="Y478" s="66">
        <v>1.2602897831958101E-4</v>
      </c>
      <c r="Z478" s="66">
        <v>0</v>
      </c>
      <c r="AA478" s="77">
        <v>3.5589840830172799E-4</v>
      </c>
      <c r="AC478" s="66" t="s">
        <v>28</v>
      </c>
    </row>
    <row r="479" spans="1:29" s="78" customFormat="1" x14ac:dyDescent="0.2">
      <c r="A479" s="66" t="s">
        <v>791</v>
      </c>
      <c r="B479" s="71" t="s">
        <v>267</v>
      </c>
      <c r="C479" s="66" t="s">
        <v>923</v>
      </c>
      <c r="D479" s="66" t="s">
        <v>320</v>
      </c>
      <c r="E479" s="66" t="s">
        <v>28</v>
      </c>
      <c r="F479" s="66" t="s">
        <v>880</v>
      </c>
      <c r="G479" s="72">
        <v>5953</v>
      </c>
      <c r="H479" s="73">
        <v>5</v>
      </c>
      <c r="I479" s="74">
        <v>5958</v>
      </c>
      <c r="J479" s="68">
        <v>8.3920778784827123E-4</v>
      </c>
      <c r="K479" s="75">
        <v>5679</v>
      </c>
      <c r="L479" s="73">
        <v>4</v>
      </c>
      <c r="M479" s="73">
        <v>5684</v>
      </c>
      <c r="N479" s="68">
        <v>7.0372976776917663E-4</v>
      </c>
      <c r="O479" s="75">
        <v>9140</v>
      </c>
      <c r="P479" s="73">
        <v>4</v>
      </c>
      <c r="Q479" s="73">
        <v>9145</v>
      </c>
      <c r="R479" s="69">
        <v>4.3739748496446145E-4</v>
      </c>
      <c r="S479" s="73">
        <v>20772</v>
      </c>
      <c r="T479" s="73">
        <v>13</v>
      </c>
      <c r="U479" s="73">
        <v>20787</v>
      </c>
      <c r="V479" s="76">
        <v>6.25451046427712E-4</v>
      </c>
      <c r="W479" s="66">
        <v>3.3306703198405699E-4</v>
      </c>
      <c r="X479" s="77">
        <v>1.0693028526479E-3</v>
      </c>
      <c r="Y479" s="66">
        <v>2.2372690628265701E-4</v>
      </c>
      <c r="Z479" s="66">
        <v>0</v>
      </c>
      <c r="AA479" s="77">
        <v>6.4065635441140005E-4</v>
      </c>
      <c r="AC479" s="66" t="s">
        <v>28</v>
      </c>
    </row>
    <row r="480" spans="1:29" s="82" customFormat="1" x14ac:dyDescent="0.2">
      <c r="A480" s="66" t="s">
        <v>791</v>
      </c>
      <c r="B480" s="71" t="s">
        <v>267</v>
      </c>
      <c r="C480" s="66" t="s">
        <v>923</v>
      </c>
      <c r="D480" s="66" t="s">
        <v>320</v>
      </c>
      <c r="E480" s="66" t="s">
        <v>28</v>
      </c>
      <c r="F480" s="66" t="s">
        <v>881</v>
      </c>
      <c r="G480" s="72">
        <v>966</v>
      </c>
      <c r="H480" s="73">
        <v>1</v>
      </c>
      <c r="I480" s="74">
        <v>967</v>
      </c>
      <c r="J480" s="68">
        <v>1.0341261633919339E-3</v>
      </c>
      <c r="K480" s="75">
        <v>3369</v>
      </c>
      <c r="L480" s="73">
        <v>1</v>
      </c>
      <c r="M480" s="73">
        <v>3370</v>
      </c>
      <c r="N480" s="68">
        <v>2.9673590504451037E-4</v>
      </c>
      <c r="O480" s="75">
        <v>10003</v>
      </c>
      <c r="P480" s="73">
        <v>6</v>
      </c>
      <c r="Q480" s="73">
        <v>10010</v>
      </c>
      <c r="R480" s="69">
        <v>5.994005994005994E-4</v>
      </c>
      <c r="S480" s="73">
        <v>14338</v>
      </c>
      <c r="T480" s="73">
        <v>8</v>
      </c>
      <c r="U480" s="73">
        <v>14347</v>
      </c>
      <c r="V480" s="76">
        <v>5.5764673079604105E-4</v>
      </c>
      <c r="W480" s="66">
        <v>2.40782040136741E-4</v>
      </c>
      <c r="X480" s="77">
        <v>1.09848908425187E-3</v>
      </c>
      <c r="Y480" s="66" t="s">
        <v>832</v>
      </c>
      <c r="Z480" s="66" t="s">
        <v>832</v>
      </c>
      <c r="AA480" s="77" t="s">
        <v>832</v>
      </c>
      <c r="AC480" s="66" t="s">
        <v>28</v>
      </c>
    </row>
    <row r="481" spans="1:29" s="82" customFormat="1" x14ac:dyDescent="0.2">
      <c r="A481" s="66" t="s">
        <v>791</v>
      </c>
      <c r="B481" s="71" t="s">
        <v>267</v>
      </c>
      <c r="C481" s="66" t="s">
        <v>923</v>
      </c>
      <c r="D481" s="66" t="s">
        <v>320</v>
      </c>
      <c r="E481" s="66" t="s">
        <v>28</v>
      </c>
      <c r="F481" s="66" t="s">
        <v>882</v>
      </c>
      <c r="G481" s="72">
        <v>14110</v>
      </c>
      <c r="H481" s="73">
        <v>3</v>
      </c>
      <c r="I481" s="74">
        <v>14114</v>
      </c>
      <c r="J481" s="68">
        <v>2.1255491001842143E-4</v>
      </c>
      <c r="K481" s="75">
        <v>21033</v>
      </c>
      <c r="L481" s="73">
        <v>9</v>
      </c>
      <c r="M481" s="73">
        <v>21043</v>
      </c>
      <c r="N481" s="68">
        <v>4.2769567076937696E-4</v>
      </c>
      <c r="O481" s="75">
        <v>28174</v>
      </c>
      <c r="P481" s="73">
        <v>10</v>
      </c>
      <c r="Q481" s="73">
        <v>28185</v>
      </c>
      <c r="R481" s="69">
        <v>3.5479865176512329E-4</v>
      </c>
      <c r="S481" s="73">
        <v>63317</v>
      </c>
      <c r="T481" s="73">
        <v>22</v>
      </c>
      <c r="U481" s="73">
        <v>63342</v>
      </c>
      <c r="V481" s="76">
        <v>3.4733734350084498E-4</v>
      </c>
      <c r="W481" s="66">
        <v>2.17686859364602E-4</v>
      </c>
      <c r="X481" s="77">
        <v>5.2582596766798204E-4</v>
      </c>
      <c r="Y481" s="66" t="s">
        <v>832</v>
      </c>
      <c r="Z481" s="66" t="s">
        <v>832</v>
      </c>
      <c r="AA481" s="77" t="s">
        <v>832</v>
      </c>
      <c r="AC481" s="66" t="s">
        <v>28</v>
      </c>
    </row>
    <row r="482" spans="1:29" s="82" customFormat="1" x14ac:dyDescent="0.2">
      <c r="A482" s="83" t="s">
        <v>791</v>
      </c>
      <c r="B482" s="84" t="s">
        <v>267</v>
      </c>
      <c r="C482" s="83" t="s">
        <v>923</v>
      </c>
      <c r="D482" s="83" t="s">
        <v>320</v>
      </c>
      <c r="E482" s="83" t="s">
        <v>28</v>
      </c>
      <c r="F482" s="83" t="s">
        <v>883</v>
      </c>
      <c r="G482" s="85">
        <v>31289</v>
      </c>
      <c r="H482" s="86">
        <v>14</v>
      </c>
      <c r="I482" s="87">
        <v>31303</v>
      </c>
      <c r="J482" s="88">
        <v>4.4724147845254448E-4</v>
      </c>
      <c r="K482" s="89">
        <v>537</v>
      </c>
      <c r="L482" s="86">
        <v>0</v>
      </c>
      <c r="M482" s="86">
        <v>537</v>
      </c>
      <c r="N482" s="88">
        <v>0</v>
      </c>
      <c r="O482" s="89">
        <v>779</v>
      </c>
      <c r="P482" s="86">
        <v>0</v>
      </c>
      <c r="Q482" s="86">
        <v>779</v>
      </c>
      <c r="R482" s="90">
        <v>0</v>
      </c>
      <c r="S482" s="86">
        <v>32605</v>
      </c>
      <c r="T482" s="86">
        <v>14</v>
      </c>
      <c r="U482" s="86">
        <v>32619</v>
      </c>
      <c r="V482" s="91">
        <v>4.2919770685796602E-4</v>
      </c>
      <c r="W482" s="83">
        <v>2.3466561203073201E-4</v>
      </c>
      <c r="X482" s="93">
        <v>7.2001607269976101E-4</v>
      </c>
      <c r="Y482" s="83" t="s">
        <v>832</v>
      </c>
      <c r="Z482" s="83" t="s">
        <v>832</v>
      </c>
      <c r="AA482" s="93" t="s">
        <v>832</v>
      </c>
      <c r="AC482" s="83" t="s">
        <v>28</v>
      </c>
    </row>
    <row r="483" spans="1:29" s="78" customFormat="1" x14ac:dyDescent="0.2">
      <c r="A483" s="66" t="s">
        <v>792</v>
      </c>
      <c r="B483" s="71" t="s">
        <v>282</v>
      </c>
      <c r="C483" s="66" t="s">
        <v>924</v>
      </c>
      <c r="D483" s="66" t="s">
        <v>925</v>
      </c>
      <c r="E483" s="66" t="s">
        <v>926</v>
      </c>
      <c r="F483" s="66" t="s">
        <v>867</v>
      </c>
      <c r="G483" s="72">
        <v>10633</v>
      </c>
      <c r="H483" s="73">
        <v>9802</v>
      </c>
      <c r="I483" s="74">
        <v>20437</v>
      </c>
      <c r="J483" s="68">
        <v>0.47962029652101579</v>
      </c>
      <c r="K483" s="75">
        <v>10212</v>
      </c>
      <c r="L483" s="73">
        <v>9865</v>
      </c>
      <c r="M483" s="73">
        <v>20079</v>
      </c>
      <c r="N483" s="68">
        <v>0.49130932815379252</v>
      </c>
      <c r="O483" s="75">
        <v>8846</v>
      </c>
      <c r="P483" s="73">
        <v>9344</v>
      </c>
      <c r="Q483" s="73">
        <v>18206</v>
      </c>
      <c r="R483" s="69">
        <v>0.51323739426562676</v>
      </c>
      <c r="S483" s="73">
        <v>29691</v>
      </c>
      <c r="T483" s="73">
        <v>29011</v>
      </c>
      <c r="U483" s="73">
        <v>58722</v>
      </c>
      <c r="V483" s="76">
        <v>0.49420803379782602</v>
      </c>
      <c r="W483" s="66">
        <v>0.49015540810368602</v>
      </c>
      <c r="X483" s="77">
        <v>0.49826123221915097</v>
      </c>
      <c r="Y483" s="66">
        <v>0.49419195089442702</v>
      </c>
      <c r="Z483" s="66">
        <v>0.490147649213522</v>
      </c>
      <c r="AA483" s="77">
        <v>0.498236757671083</v>
      </c>
      <c r="AC483" s="66" t="s">
        <v>28</v>
      </c>
    </row>
    <row r="484" spans="1:29" s="78" customFormat="1" x14ac:dyDescent="0.2">
      <c r="A484" s="66" t="s">
        <v>792</v>
      </c>
      <c r="B484" s="71" t="s">
        <v>282</v>
      </c>
      <c r="C484" s="66" t="s">
        <v>924</v>
      </c>
      <c r="D484" s="66" t="s">
        <v>925</v>
      </c>
      <c r="E484" s="66" t="s">
        <v>926</v>
      </c>
      <c r="F484" s="66" t="s">
        <v>868</v>
      </c>
      <c r="G484" s="72">
        <v>5975</v>
      </c>
      <c r="H484" s="73">
        <v>5678</v>
      </c>
      <c r="I484" s="74">
        <v>11658</v>
      </c>
      <c r="J484" s="68">
        <v>0.48704752101561161</v>
      </c>
      <c r="K484" s="75">
        <v>4244</v>
      </c>
      <c r="L484" s="73">
        <v>4505</v>
      </c>
      <c r="M484" s="73">
        <v>8751</v>
      </c>
      <c r="N484" s="68">
        <v>0.51479830876471255</v>
      </c>
      <c r="O484" s="75">
        <v>4767</v>
      </c>
      <c r="P484" s="73">
        <v>4691</v>
      </c>
      <c r="Q484" s="73">
        <v>9460</v>
      </c>
      <c r="R484" s="69">
        <v>0.49587737843551799</v>
      </c>
      <c r="S484" s="73">
        <v>14986</v>
      </c>
      <c r="T484" s="73">
        <v>14874</v>
      </c>
      <c r="U484" s="73">
        <v>29869</v>
      </c>
      <c r="V484" s="76">
        <v>0.498124581379772</v>
      </c>
      <c r="W484" s="66">
        <v>0.492437113551418</v>
      </c>
      <c r="X484" s="77">
        <v>0.50381241417875</v>
      </c>
      <c r="Y484" s="66">
        <v>0.49810862316550902</v>
      </c>
      <c r="Z484" s="66">
        <v>0.49243763856274098</v>
      </c>
      <c r="AA484" s="77">
        <v>0.50377992894876999</v>
      </c>
      <c r="AC484" s="66" t="s">
        <v>28</v>
      </c>
    </row>
    <row r="485" spans="1:29" s="78" customFormat="1" x14ac:dyDescent="0.2">
      <c r="A485" s="66" t="s">
        <v>792</v>
      </c>
      <c r="B485" s="71" t="s">
        <v>282</v>
      </c>
      <c r="C485" s="66" t="s">
        <v>924</v>
      </c>
      <c r="D485" s="66" t="s">
        <v>925</v>
      </c>
      <c r="E485" s="66" t="s">
        <v>926</v>
      </c>
      <c r="F485" s="66" t="s">
        <v>869</v>
      </c>
      <c r="G485" s="72">
        <v>16748</v>
      </c>
      <c r="H485" s="73">
        <v>16245</v>
      </c>
      <c r="I485" s="74">
        <v>32998</v>
      </c>
      <c r="J485" s="68">
        <v>0.49230256379174497</v>
      </c>
      <c r="K485" s="75">
        <v>12801</v>
      </c>
      <c r="L485" s="73">
        <v>13167</v>
      </c>
      <c r="M485" s="73">
        <v>25970</v>
      </c>
      <c r="N485" s="68">
        <v>0.50700808625336924</v>
      </c>
      <c r="O485" s="75">
        <v>20254</v>
      </c>
      <c r="P485" s="73">
        <v>19235</v>
      </c>
      <c r="Q485" s="73">
        <v>39491</v>
      </c>
      <c r="R485" s="69">
        <v>0.48707300397558939</v>
      </c>
      <c r="S485" s="73">
        <v>49803</v>
      </c>
      <c r="T485" s="73">
        <v>48647</v>
      </c>
      <c r="U485" s="73">
        <v>98459</v>
      </c>
      <c r="V485" s="76">
        <v>0.49412899949212802</v>
      </c>
      <c r="W485" s="66">
        <v>0.49100107252769998</v>
      </c>
      <c r="X485" s="77">
        <v>0.49725727239596601</v>
      </c>
      <c r="Y485" s="66">
        <v>0.49411291406978303</v>
      </c>
      <c r="Z485" s="66">
        <v>0.49098992212396803</v>
      </c>
      <c r="AA485" s="77">
        <v>0.49723621133069301</v>
      </c>
      <c r="AC485" s="66" t="s">
        <v>28</v>
      </c>
    </row>
    <row r="486" spans="1:29" s="78" customFormat="1" x14ac:dyDescent="0.2">
      <c r="A486" s="66" t="s">
        <v>792</v>
      </c>
      <c r="B486" s="71" t="s">
        <v>282</v>
      </c>
      <c r="C486" s="66" t="s">
        <v>924</v>
      </c>
      <c r="D486" s="66" t="s">
        <v>925</v>
      </c>
      <c r="E486" s="66" t="s">
        <v>926</v>
      </c>
      <c r="F486" s="66" t="s">
        <v>870</v>
      </c>
      <c r="G486" s="72">
        <v>28321</v>
      </c>
      <c r="H486" s="73">
        <v>0</v>
      </c>
      <c r="I486" s="74">
        <v>28324</v>
      </c>
      <c r="J486" s="68">
        <v>0</v>
      </c>
      <c r="K486" s="75">
        <v>26189</v>
      </c>
      <c r="L486" s="73">
        <v>0</v>
      </c>
      <c r="M486" s="73">
        <v>26193</v>
      </c>
      <c r="N486" s="68">
        <v>0</v>
      </c>
      <c r="O486" s="75">
        <v>43579</v>
      </c>
      <c r="P486" s="73">
        <v>1</v>
      </c>
      <c r="Q486" s="73">
        <v>43587</v>
      </c>
      <c r="R486" s="69">
        <v>2.2942620506114208E-5</v>
      </c>
      <c r="S486" s="73">
        <v>98089</v>
      </c>
      <c r="T486" s="73">
        <v>1</v>
      </c>
      <c r="U486" s="73">
        <v>98104</v>
      </c>
      <c r="V486" s="80">
        <v>1.01947191354878E-5</v>
      </c>
      <c r="W486" s="81">
        <v>2.58107908216195E-7</v>
      </c>
      <c r="X486" s="79">
        <v>5.6800015852168101E-5</v>
      </c>
      <c r="Y486" s="81">
        <v>1.38362363647053E-16</v>
      </c>
      <c r="Z486" s="66">
        <v>0</v>
      </c>
      <c r="AA486" s="79">
        <v>2.7265313456924199E-5</v>
      </c>
      <c r="AC486" s="66" t="s">
        <v>28</v>
      </c>
    </row>
    <row r="487" spans="1:29" s="78" customFormat="1" x14ac:dyDescent="0.2">
      <c r="A487" s="66" t="s">
        <v>792</v>
      </c>
      <c r="B487" s="71" t="s">
        <v>282</v>
      </c>
      <c r="C487" s="66" t="s">
        <v>924</v>
      </c>
      <c r="D487" s="66" t="s">
        <v>925</v>
      </c>
      <c r="E487" s="66" t="s">
        <v>926</v>
      </c>
      <c r="F487" s="66" t="s">
        <v>871</v>
      </c>
      <c r="G487" s="72">
        <v>16764</v>
      </c>
      <c r="H487" s="73">
        <v>0</v>
      </c>
      <c r="I487" s="74">
        <v>16768</v>
      </c>
      <c r="J487" s="68">
        <v>0</v>
      </c>
      <c r="K487" s="75">
        <v>21108</v>
      </c>
      <c r="L487" s="73">
        <v>1</v>
      </c>
      <c r="M487" s="73">
        <v>21114</v>
      </c>
      <c r="N487" s="68">
        <v>4.736193994506015E-5</v>
      </c>
      <c r="O487" s="75">
        <v>36670</v>
      </c>
      <c r="P487" s="73">
        <v>0</v>
      </c>
      <c r="Q487" s="73">
        <v>36675</v>
      </c>
      <c r="R487" s="69">
        <v>0</v>
      </c>
      <c r="S487" s="73">
        <v>74542</v>
      </c>
      <c r="T487" s="73">
        <v>1</v>
      </c>
      <c r="U487" s="73">
        <v>74557</v>
      </c>
      <c r="V487" s="80">
        <v>1.3415075862254E-5</v>
      </c>
      <c r="W487" s="81">
        <v>3.3964025709746397E-7</v>
      </c>
      <c r="X487" s="79">
        <v>7.4741726821330302E-5</v>
      </c>
      <c r="Y487" s="81">
        <v>1.08054058994038E-16</v>
      </c>
      <c r="Z487" s="66">
        <v>0</v>
      </c>
      <c r="AA487" s="79">
        <v>3.7926362229616801E-5</v>
      </c>
      <c r="AC487" s="66" t="s">
        <v>28</v>
      </c>
    </row>
    <row r="488" spans="1:29" s="78" customFormat="1" x14ac:dyDescent="0.2">
      <c r="A488" s="66" t="s">
        <v>792</v>
      </c>
      <c r="B488" s="71" t="s">
        <v>282</v>
      </c>
      <c r="C488" s="66" t="s">
        <v>924</v>
      </c>
      <c r="D488" s="66" t="s">
        <v>925</v>
      </c>
      <c r="E488" s="66" t="s">
        <v>926</v>
      </c>
      <c r="F488" s="66" t="s">
        <v>872</v>
      </c>
      <c r="G488" s="72">
        <v>24894</v>
      </c>
      <c r="H488" s="73">
        <v>0</v>
      </c>
      <c r="I488" s="74">
        <v>24896</v>
      </c>
      <c r="J488" s="68">
        <v>0</v>
      </c>
      <c r="K488" s="75">
        <v>31645</v>
      </c>
      <c r="L488" s="73">
        <v>0</v>
      </c>
      <c r="M488" s="73">
        <v>31647</v>
      </c>
      <c r="N488" s="68">
        <v>0</v>
      </c>
      <c r="O488" s="75">
        <v>41753</v>
      </c>
      <c r="P488" s="73">
        <v>1</v>
      </c>
      <c r="Q488" s="73">
        <v>41759</v>
      </c>
      <c r="R488" s="69">
        <v>2.3946933595153141E-5</v>
      </c>
      <c r="S488" s="73">
        <v>98292</v>
      </c>
      <c r="T488" s="73">
        <v>1</v>
      </c>
      <c r="U488" s="73">
        <v>98302</v>
      </c>
      <c r="V488" s="80">
        <v>1.0173664452199E-5</v>
      </c>
      <c r="W488" s="81">
        <v>2.5757484992496401E-7</v>
      </c>
      <c r="X488" s="79">
        <v>5.6682712126803602E-5</v>
      </c>
      <c r="Y488" s="81">
        <v>1.3807661023816E-16</v>
      </c>
      <c r="Z488" s="66">
        <v>0</v>
      </c>
      <c r="AA488" s="79">
        <v>2.71984301613829E-5</v>
      </c>
      <c r="AC488" s="66" t="s">
        <v>28</v>
      </c>
    </row>
    <row r="489" spans="1:29" s="78" customFormat="1" x14ac:dyDescent="0.2">
      <c r="A489" s="66" t="s">
        <v>792</v>
      </c>
      <c r="B489" s="71" t="s">
        <v>282</v>
      </c>
      <c r="C489" s="66" t="s">
        <v>924</v>
      </c>
      <c r="D489" s="66" t="s">
        <v>925</v>
      </c>
      <c r="E489" s="66" t="s">
        <v>926</v>
      </c>
      <c r="F489" s="66" t="s">
        <v>873</v>
      </c>
      <c r="G489" s="72">
        <v>35656</v>
      </c>
      <c r="H489" s="73">
        <v>1</v>
      </c>
      <c r="I489" s="74">
        <v>35660</v>
      </c>
      <c r="J489" s="68">
        <v>2.8042624789680313E-5</v>
      </c>
      <c r="K489" s="75">
        <v>40313</v>
      </c>
      <c r="L489" s="73">
        <v>0</v>
      </c>
      <c r="M489" s="73">
        <v>40319</v>
      </c>
      <c r="N489" s="68">
        <v>0</v>
      </c>
      <c r="O489" s="75">
        <v>39220</v>
      </c>
      <c r="P489" s="73">
        <v>1</v>
      </c>
      <c r="Q489" s="73">
        <v>39225</v>
      </c>
      <c r="R489" s="69">
        <v>2.5493945188017844E-5</v>
      </c>
      <c r="S489" s="73">
        <v>115189</v>
      </c>
      <c r="T489" s="73">
        <v>2</v>
      </c>
      <c r="U489" s="73">
        <v>115204</v>
      </c>
      <c r="V489" s="80">
        <v>1.7362467553888802E-5</v>
      </c>
      <c r="W489" s="81">
        <v>2.1026822863149498E-6</v>
      </c>
      <c r="X489" s="79">
        <v>6.2717780255909297E-5</v>
      </c>
      <c r="Y489" s="81">
        <v>1.45635252766009E-16</v>
      </c>
      <c r="Z489" s="66">
        <v>0</v>
      </c>
      <c r="AA489" s="79">
        <v>3.0571364553135803E-5</v>
      </c>
      <c r="AC489" s="66" t="s">
        <v>28</v>
      </c>
    </row>
    <row r="490" spans="1:29" s="78" customFormat="1" x14ac:dyDescent="0.2">
      <c r="A490" s="66" t="s">
        <v>792</v>
      </c>
      <c r="B490" s="71" t="s">
        <v>282</v>
      </c>
      <c r="C490" s="66" t="s">
        <v>924</v>
      </c>
      <c r="D490" s="66" t="s">
        <v>925</v>
      </c>
      <c r="E490" s="66" t="s">
        <v>926</v>
      </c>
      <c r="F490" s="66" t="s">
        <v>874</v>
      </c>
      <c r="G490" s="72" t="s">
        <v>832</v>
      </c>
      <c r="H490" s="73" t="s">
        <v>832</v>
      </c>
      <c r="I490" s="74" t="s">
        <v>832</v>
      </c>
      <c r="J490" s="68" t="s">
        <v>832</v>
      </c>
      <c r="K490" s="75" t="s">
        <v>832</v>
      </c>
      <c r="L490" s="73" t="s">
        <v>832</v>
      </c>
      <c r="M490" s="73" t="s">
        <v>832</v>
      </c>
      <c r="N490" s="68" t="s">
        <v>832</v>
      </c>
      <c r="O490" s="75" t="s">
        <v>832</v>
      </c>
      <c r="P490" s="73" t="s">
        <v>832</v>
      </c>
      <c r="Q490" s="73" t="s">
        <v>832</v>
      </c>
      <c r="R490" s="69" t="s">
        <v>832</v>
      </c>
      <c r="S490" s="73" t="s">
        <v>832</v>
      </c>
      <c r="T490" s="73" t="s">
        <v>832</v>
      </c>
      <c r="U490" s="73" t="s">
        <v>832</v>
      </c>
      <c r="V490" s="76" t="s">
        <v>832</v>
      </c>
      <c r="W490" s="66" t="s">
        <v>832</v>
      </c>
      <c r="X490" s="77" t="s">
        <v>832</v>
      </c>
      <c r="Y490" s="66" t="s">
        <v>832</v>
      </c>
      <c r="Z490" s="66" t="s">
        <v>832</v>
      </c>
      <c r="AA490" s="77" t="s">
        <v>832</v>
      </c>
      <c r="AC490" s="66" t="s">
        <v>28</v>
      </c>
    </row>
    <row r="491" spans="1:29" s="78" customFormat="1" x14ac:dyDescent="0.2">
      <c r="A491" s="66" t="s">
        <v>792</v>
      </c>
      <c r="B491" s="71" t="s">
        <v>282</v>
      </c>
      <c r="C491" s="66" t="s">
        <v>924</v>
      </c>
      <c r="D491" s="66" t="s">
        <v>925</v>
      </c>
      <c r="E491" s="66" t="s">
        <v>926</v>
      </c>
      <c r="F491" s="66" t="s">
        <v>875</v>
      </c>
      <c r="G491" s="72">
        <v>28898</v>
      </c>
      <c r="H491" s="73">
        <v>2</v>
      </c>
      <c r="I491" s="74">
        <v>28901</v>
      </c>
      <c r="J491" s="68">
        <v>6.9201757724646201E-5</v>
      </c>
      <c r="K491" s="75">
        <v>36000</v>
      </c>
      <c r="L491" s="73">
        <v>1</v>
      </c>
      <c r="M491" s="73">
        <v>36006</v>
      </c>
      <c r="N491" s="68">
        <v>2.7773148919624506E-5</v>
      </c>
      <c r="O491" s="75">
        <v>40440</v>
      </c>
      <c r="P491" s="73">
        <v>1</v>
      </c>
      <c r="Q491" s="73">
        <v>40450</v>
      </c>
      <c r="R491" s="69">
        <v>2.4721878862793572E-5</v>
      </c>
      <c r="S491" s="73">
        <v>105338</v>
      </c>
      <c r="T491" s="73">
        <v>4</v>
      </c>
      <c r="U491" s="73">
        <v>105357</v>
      </c>
      <c r="V491" s="80">
        <v>3.7971559302082702E-5</v>
      </c>
      <c r="W491" s="81">
        <v>1.03460657181424E-5</v>
      </c>
      <c r="X491" s="79">
        <v>9.7219392721845202E-5</v>
      </c>
      <c r="Y491" s="81">
        <v>8.7370852329673103E-6</v>
      </c>
      <c r="Z491" s="66">
        <v>0</v>
      </c>
      <c r="AA491" s="79">
        <v>6.0731175542710601E-5</v>
      </c>
      <c r="AC491" s="66" t="s">
        <v>28</v>
      </c>
    </row>
    <row r="492" spans="1:29" s="78" customFormat="1" x14ac:dyDescent="0.2">
      <c r="A492" s="66" t="s">
        <v>792</v>
      </c>
      <c r="B492" s="71" t="s">
        <v>282</v>
      </c>
      <c r="C492" s="66" t="s">
        <v>924</v>
      </c>
      <c r="D492" s="66" t="s">
        <v>925</v>
      </c>
      <c r="E492" s="66" t="s">
        <v>926</v>
      </c>
      <c r="F492" s="66" t="s">
        <v>876</v>
      </c>
      <c r="G492" s="72">
        <v>30998</v>
      </c>
      <c r="H492" s="73">
        <v>2</v>
      </c>
      <c r="I492" s="74">
        <v>31005</v>
      </c>
      <c r="J492" s="68">
        <v>6.4505724883083375E-5</v>
      </c>
      <c r="K492" s="75">
        <v>22854</v>
      </c>
      <c r="L492" s="73">
        <v>0</v>
      </c>
      <c r="M492" s="73">
        <v>22860</v>
      </c>
      <c r="N492" s="68">
        <v>0</v>
      </c>
      <c r="O492" s="75">
        <v>28263</v>
      </c>
      <c r="P492" s="73">
        <v>1</v>
      </c>
      <c r="Q492" s="73">
        <v>28266</v>
      </c>
      <c r="R492" s="69">
        <v>3.5378192881907595E-5</v>
      </c>
      <c r="S492" s="73">
        <v>82115</v>
      </c>
      <c r="T492" s="73">
        <v>3</v>
      </c>
      <c r="U492" s="73">
        <v>82131</v>
      </c>
      <c r="V492" s="80">
        <v>3.65327942716579E-5</v>
      </c>
      <c r="W492" s="81">
        <v>7.5340038285484904E-6</v>
      </c>
      <c r="X492" s="77">
        <v>1.06760578739699E-4</v>
      </c>
      <c r="Y492" s="81">
        <v>7.3513792447883701E-6</v>
      </c>
      <c r="Z492" s="66">
        <v>0</v>
      </c>
      <c r="AA492" s="79">
        <v>6.6889511608669006E-5</v>
      </c>
      <c r="AC492" s="66" t="s">
        <v>28</v>
      </c>
    </row>
    <row r="493" spans="1:29" s="78" customFormat="1" x14ac:dyDescent="0.2">
      <c r="A493" s="66" t="s">
        <v>792</v>
      </c>
      <c r="B493" s="71" t="s">
        <v>282</v>
      </c>
      <c r="C493" s="66" t="s">
        <v>924</v>
      </c>
      <c r="D493" s="66" t="s">
        <v>925</v>
      </c>
      <c r="E493" s="66" t="s">
        <v>926</v>
      </c>
      <c r="F493" s="66" t="s">
        <v>877</v>
      </c>
      <c r="G493" s="72">
        <v>25297</v>
      </c>
      <c r="H493" s="73">
        <v>0</v>
      </c>
      <c r="I493" s="74">
        <v>25301</v>
      </c>
      <c r="J493" s="68">
        <v>0</v>
      </c>
      <c r="K493" s="75">
        <v>15074</v>
      </c>
      <c r="L493" s="73">
        <v>0</v>
      </c>
      <c r="M493" s="73">
        <v>15079</v>
      </c>
      <c r="N493" s="68">
        <v>0</v>
      </c>
      <c r="O493" s="75">
        <v>17091</v>
      </c>
      <c r="P493" s="73">
        <v>0</v>
      </c>
      <c r="Q493" s="73">
        <v>17094</v>
      </c>
      <c r="R493" s="69">
        <v>0</v>
      </c>
      <c r="S493" s="73">
        <v>57462</v>
      </c>
      <c r="T493" s="73">
        <v>0</v>
      </c>
      <c r="U493" s="73">
        <v>57474</v>
      </c>
      <c r="V493" s="76">
        <v>0</v>
      </c>
      <c r="W493" s="66">
        <v>0</v>
      </c>
      <c r="X493" s="79">
        <v>6.4194790460222196E-5</v>
      </c>
      <c r="Y493" s="66">
        <v>0</v>
      </c>
      <c r="Z493" s="66">
        <v>0</v>
      </c>
      <c r="AA493" s="79">
        <v>2.3541745913492201E-5</v>
      </c>
      <c r="AC493" s="66" t="s">
        <v>28</v>
      </c>
    </row>
    <row r="494" spans="1:29" s="78" customFormat="1" x14ac:dyDescent="0.2">
      <c r="A494" s="66" t="s">
        <v>792</v>
      </c>
      <c r="B494" s="71" t="s">
        <v>282</v>
      </c>
      <c r="C494" s="66" t="s">
        <v>924</v>
      </c>
      <c r="D494" s="66" t="s">
        <v>925</v>
      </c>
      <c r="E494" s="66" t="s">
        <v>926</v>
      </c>
      <c r="F494" s="66" t="s">
        <v>878</v>
      </c>
      <c r="G494" s="72">
        <v>29082</v>
      </c>
      <c r="H494" s="73">
        <v>0</v>
      </c>
      <c r="I494" s="74">
        <v>29086</v>
      </c>
      <c r="J494" s="68">
        <v>0</v>
      </c>
      <c r="K494" s="75">
        <v>28909</v>
      </c>
      <c r="L494" s="73">
        <v>2</v>
      </c>
      <c r="M494" s="73">
        <v>28914</v>
      </c>
      <c r="N494" s="68">
        <v>6.9170643978695446E-5</v>
      </c>
      <c r="O494" s="75">
        <v>21337</v>
      </c>
      <c r="P494" s="73">
        <v>0</v>
      </c>
      <c r="Q494" s="73">
        <v>21339</v>
      </c>
      <c r="R494" s="69">
        <v>0</v>
      </c>
      <c r="S494" s="73">
        <v>79328</v>
      </c>
      <c r="T494" s="73">
        <v>2</v>
      </c>
      <c r="U494" s="73">
        <v>79339</v>
      </c>
      <c r="V494" s="80">
        <v>2.5211143325349801E-5</v>
      </c>
      <c r="W494" s="81">
        <v>3.0532010007900099E-6</v>
      </c>
      <c r="X494" s="79">
        <v>9.1068319198818896E-5</v>
      </c>
      <c r="Y494" s="81">
        <v>1.3069529936858199E-16</v>
      </c>
      <c r="Z494" s="66">
        <v>0</v>
      </c>
      <c r="AA494" s="79">
        <v>5.08774756805242E-5</v>
      </c>
      <c r="AC494" s="66" t="s">
        <v>28</v>
      </c>
    </row>
    <row r="495" spans="1:29" s="78" customFormat="1" x14ac:dyDescent="0.2">
      <c r="A495" s="66" t="s">
        <v>792</v>
      </c>
      <c r="B495" s="71" t="s">
        <v>282</v>
      </c>
      <c r="C495" s="66" t="s">
        <v>924</v>
      </c>
      <c r="D495" s="66" t="s">
        <v>925</v>
      </c>
      <c r="E495" s="66" t="s">
        <v>926</v>
      </c>
      <c r="F495" s="66" t="s">
        <v>879</v>
      </c>
      <c r="G495" s="72">
        <v>18377</v>
      </c>
      <c r="H495" s="73">
        <v>0</v>
      </c>
      <c r="I495" s="74">
        <v>18380</v>
      </c>
      <c r="J495" s="68">
        <v>0</v>
      </c>
      <c r="K495" s="75">
        <v>17567</v>
      </c>
      <c r="L495" s="73">
        <v>0</v>
      </c>
      <c r="M495" s="73">
        <v>17572</v>
      </c>
      <c r="N495" s="68">
        <v>0</v>
      </c>
      <c r="O495" s="75">
        <v>22866</v>
      </c>
      <c r="P495" s="73">
        <v>1</v>
      </c>
      <c r="Q495" s="73">
        <v>22870</v>
      </c>
      <c r="R495" s="69">
        <v>4.3725404459991255E-5</v>
      </c>
      <c r="S495" s="73">
        <v>58810</v>
      </c>
      <c r="T495" s="73">
        <v>1</v>
      </c>
      <c r="U495" s="73">
        <v>58822</v>
      </c>
      <c r="V495" s="80">
        <v>1.7003621771437302E-5</v>
      </c>
      <c r="W495" s="81">
        <v>4.30494338384027E-7</v>
      </c>
      <c r="X495" s="79">
        <v>9.47344347370533E-5</v>
      </c>
      <c r="Y495" s="81">
        <v>1.42625277595767E-16</v>
      </c>
      <c r="Z495" s="66">
        <v>0</v>
      </c>
      <c r="AA495" s="79">
        <v>5.07252734974198E-5</v>
      </c>
      <c r="AC495" s="66" t="s">
        <v>28</v>
      </c>
    </row>
    <row r="496" spans="1:29" s="78" customFormat="1" x14ac:dyDescent="0.2">
      <c r="A496" s="66" t="s">
        <v>792</v>
      </c>
      <c r="B496" s="71" t="s">
        <v>282</v>
      </c>
      <c r="C496" s="66" t="s">
        <v>924</v>
      </c>
      <c r="D496" s="66" t="s">
        <v>925</v>
      </c>
      <c r="E496" s="66" t="s">
        <v>926</v>
      </c>
      <c r="F496" s="66" t="s">
        <v>880</v>
      </c>
      <c r="G496" s="72">
        <v>26274</v>
      </c>
      <c r="H496" s="73">
        <v>1</v>
      </c>
      <c r="I496" s="74">
        <v>26277</v>
      </c>
      <c r="J496" s="68">
        <v>3.8056094683563571E-5</v>
      </c>
      <c r="K496" s="75">
        <v>30758</v>
      </c>
      <c r="L496" s="73">
        <v>1</v>
      </c>
      <c r="M496" s="73">
        <v>30760</v>
      </c>
      <c r="N496" s="68">
        <v>3.2509752925877763E-5</v>
      </c>
      <c r="O496" s="75">
        <v>31865</v>
      </c>
      <c r="P496" s="73">
        <v>0</v>
      </c>
      <c r="Q496" s="73">
        <v>31867</v>
      </c>
      <c r="R496" s="69">
        <v>0</v>
      </c>
      <c r="S496" s="73">
        <v>88897</v>
      </c>
      <c r="T496" s="73">
        <v>2</v>
      </c>
      <c r="U496" s="73">
        <v>88904</v>
      </c>
      <c r="V496" s="80">
        <v>2.2497440916095801E-5</v>
      </c>
      <c r="W496" s="81">
        <v>2.7245560790291699E-6</v>
      </c>
      <c r="X496" s="79">
        <v>8.12661038886533E-5</v>
      </c>
      <c r="Y496" s="81">
        <v>1.14692205465145E-16</v>
      </c>
      <c r="Z496" s="66">
        <v>0</v>
      </c>
      <c r="AA496" s="79">
        <v>4.3467695641067003E-5</v>
      </c>
      <c r="AC496" s="66" t="s">
        <v>28</v>
      </c>
    </row>
    <row r="497" spans="1:29" s="82" customFormat="1" x14ac:dyDescent="0.2">
      <c r="A497" s="66" t="s">
        <v>792</v>
      </c>
      <c r="B497" s="71" t="s">
        <v>282</v>
      </c>
      <c r="C497" s="66" t="s">
        <v>924</v>
      </c>
      <c r="D497" s="66" t="s">
        <v>925</v>
      </c>
      <c r="E497" s="66" t="s">
        <v>926</v>
      </c>
      <c r="F497" s="66" t="s">
        <v>881</v>
      </c>
      <c r="G497" s="72">
        <v>38200</v>
      </c>
      <c r="H497" s="73">
        <v>0</v>
      </c>
      <c r="I497" s="74">
        <v>38205</v>
      </c>
      <c r="J497" s="68">
        <v>0</v>
      </c>
      <c r="K497" s="75">
        <v>23765</v>
      </c>
      <c r="L497" s="73">
        <v>0</v>
      </c>
      <c r="M497" s="73">
        <v>23769</v>
      </c>
      <c r="N497" s="68">
        <v>0</v>
      </c>
      <c r="O497" s="75">
        <v>29243</v>
      </c>
      <c r="P497" s="73">
        <v>3</v>
      </c>
      <c r="Q497" s="73">
        <v>29250</v>
      </c>
      <c r="R497" s="69">
        <v>1.0256410256410256E-4</v>
      </c>
      <c r="S497" s="73">
        <v>91208</v>
      </c>
      <c r="T497" s="73">
        <v>3</v>
      </c>
      <c r="U497" s="73">
        <v>91224</v>
      </c>
      <c r="V497" s="80">
        <v>3.2890769753648102E-5</v>
      </c>
      <c r="W497" s="81">
        <v>6.7829188106617997E-6</v>
      </c>
      <c r="X497" s="79">
        <v>9.6117747817220205E-5</v>
      </c>
      <c r="Y497" s="66" t="s">
        <v>832</v>
      </c>
      <c r="Z497" s="66" t="s">
        <v>832</v>
      </c>
      <c r="AA497" s="77" t="s">
        <v>832</v>
      </c>
      <c r="AC497" s="66" t="s">
        <v>28</v>
      </c>
    </row>
    <row r="498" spans="1:29" s="82" customFormat="1" x14ac:dyDescent="0.2">
      <c r="A498" s="66" t="s">
        <v>792</v>
      </c>
      <c r="B498" s="71" t="s">
        <v>282</v>
      </c>
      <c r="C498" s="66" t="s">
        <v>924</v>
      </c>
      <c r="D498" s="66" t="s">
        <v>925</v>
      </c>
      <c r="E498" s="66" t="s">
        <v>926</v>
      </c>
      <c r="F498" s="66" t="s">
        <v>882</v>
      </c>
      <c r="G498" s="72">
        <v>33237</v>
      </c>
      <c r="H498" s="73">
        <v>0</v>
      </c>
      <c r="I498" s="74">
        <v>33240</v>
      </c>
      <c r="J498" s="68">
        <v>0</v>
      </c>
      <c r="K498" s="75">
        <v>35946</v>
      </c>
      <c r="L498" s="73">
        <v>2</v>
      </c>
      <c r="M498" s="73">
        <v>35953</v>
      </c>
      <c r="N498" s="68">
        <v>5.5628181236614471E-5</v>
      </c>
      <c r="O498" s="75">
        <v>38401</v>
      </c>
      <c r="P498" s="73">
        <v>1</v>
      </c>
      <c r="Q498" s="73">
        <v>38409</v>
      </c>
      <c r="R498" s="69">
        <v>2.6035564581217945E-5</v>
      </c>
      <c r="S498" s="73">
        <v>107584</v>
      </c>
      <c r="T498" s="73">
        <v>3</v>
      </c>
      <c r="U498" s="73">
        <v>107602</v>
      </c>
      <c r="V498" s="80">
        <v>2.7884409826465999E-5</v>
      </c>
      <c r="W498" s="81">
        <v>5.7504725901690501E-6</v>
      </c>
      <c r="X498" s="79">
        <v>8.1487894306235797E-5</v>
      </c>
      <c r="Y498" s="66" t="s">
        <v>832</v>
      </c>
      <c r="Z498" s="66" t="s">
        <v>832</v>
      </c>
      <c r="AA498" s="77" t="s">
        <v>832</v>
      </c>
      <c r="AC498" s="66" t="s">
        <v>28</v>
      </c>
    </row>
    <row r="499" spans="1:29" s="82" customFormat="1" x14ac:dyDescent="0.2">
      <c r="A499" s="83" t="s">
        <v>792</v>
      </c>
      <c r="B499" s="84" t="s">
        <v>282</v>
      </c>
      <c r="C499" s="83" t="s">
        <v>924</v>
      </c>
      <c r="D499" s="83" t="s">
        <v>925</v>
      </c>
      <c r="E499" s="83" t="s">
        <v>926</v>
      </c>
      <c r="F499" s="83" t="s">
        <v>883</v>
      </c>
      <c r="G499" s="85">
        <v>28402</v>
      </c>
      <c r="H499" s="86">
        <v>2</v>
      </c>
      <c r="I499" s="87">
        <v>28411</v>
      </c>
      <c r="J499" s="88">
        <v>7.0395269437893769E-5</v>
      </c>
      <c r="K499" s="89">
        <v>41466</v>
      </c>
      <c r="L499" s="86">
        <v>0</v>
      </c>
      <c r="M499" s="86">
        <v>41473</v>
      </c>
      <c r="N499" s="88">
        <v>0</v>
      </c>
      <c r="O499" s="89">
        <v>45833</v>
      </c>
      <c r="P499" s="86">
        <v>1</v>
      </c>
      <c r="Q499" s="86">
        <v>45840</v>
      </c>
      <c r="R499" s="90">
        <v>2.1815008726003492E-5</v>
      </c>
      <c r="S499" s="86">
        <v>115701</v>
      </c>
      <c r="T499" s="86">
        <v>3</v>
      </c>
      <c r="U499" s="86">
        <v>115724</v>
      </c>
      <c r="V499" s="94">
        <v>2.5928230657539899E-5</v>
      </c>
      <c r="W499" s="95">
        <v>5.3470564192332098E-6</v>
      </c>
      <c r="X499" s="92">
        <v>7.5771404354945594E-5</v>
      </c>
      <c r="Y499" s="83" t="s">
        <v>832</v>
      </c>
      <c r="Z499" s="83" t="s">
        <v>832</v>
      </c>
      <c r="AA499" s="93" t="s">
        <v>832</v>
      </c>
      <c r="AC499" s="83" t="s">
        <v>28</v>
      </c>
    </row>
    <row r="500" spans="1:29" s="78" customFormat="1" x14ac:dyDescent="0.2">
      <c r="A500" s="66" t="s">
        <v>793</v>
      </c>
      <c r="B500" s="71" t="s">
        <v>290</v>
      </c>
      <c r="C500" s="66" t="s">
        <v>927</v>
      </c>
      <c r="D500" s="66" t="s">
        <v>308</v>
      </c>
      <c r="E500" s="66" t="s">
        <v>890</v>
      </c>
      <c r="F500" s="66" t="s">
        <v>867</v>
      </c>
      <c r="G500" s="72">
        <v>18026</v>
      </c>
      <c r="H500" s="73">
        <v>18923</v>
      </c>
      <c r="I500" s="74">
        <v>36950</v>
      </c>
      <c r="J500" s="68">
        <v>0.51212449255751014</v>
      </c>
      <c r="K500" s="75">
        <v>13064</v>
      </c>
      <c r="L500" s="73">
        <v>13188</v>
      </c>
      <c r="M500" s="73">
        <v>26258</v>
      </c>
      <c r="N500" s="68">
        <v>0.50224693426765177</v>
      </c>
      <c r="O500" s="75">
        <v>17301</v>
      </c>
      <c r="P500" s="73">
        <v>18331</v>
      </c>
      <c r="Q500" s="73">
        <v>35636</v>
      </c>
      <c r="R500" s="69">
        <v>0.51439555505668422</v>
      </c>
      <c r="S500" s="73">
        <v>48391</v>
      </c>
      <c r="T500" s="73">
        <v>50442</v>
      </c>
      <c r="U500" s="73">
        <v>98844</v>
      </c>
      <c r="V500" s="76">
        <v>0.51037608895814102</v>
      </c>
      <c r="W500" s="66">
        <v>0.50725421750143096</v>
      </c>
      <c r="X500" s="77">
        <v>0.51349735139184205</v>
      </c>
      <c r="Y500" s="66">
        <v>0.510300025703464</v>
      </c>
      <c r="Z500" s="66">
        <v>0.50718254863775802</v>
      </c>
      <c r="AA500" s="77">
        <v>0.51341696468909503</v>
      </c>
      <c r="AC500" s="66" t="s">
        <v>28</v>
      </c>
    </row>
    <row r="501" spans="1:29" s="78" customFormat="1" x14ac:dyDescent="0.2">
      <c r="A501" s="66" t="s">
        <v>793</v>
      </c>
      <c r="B501" s="71" t="s">
        <v>290</v>
      </c>
      <c r="C501" s="66" t="s">
        <v>927</v>
      </c>
      <c r="D501" s="66" t="s">
        <v>308</v>
      </c>
      <c r="E501" s="66" t="s">
        <v>890</v>
      </c>
      <c r="F501" s="66" t="s">
        <v>868</v>
      </c>
      <c r="G501" s="72">
        <v>12808</v>
      </c>
      <c r="H501" s="73">
        <v>13556</v>
      </c>
      <c r="I501" s="74">
        <v>26365</v>
      </c>
      <c r="J501" s="68">
        <v>0.51416650862886404</v>
      </c>
      <c r="K501" s="75">
        <v>12762</v>
      </c>
      <c r="L501" s="73">
        <v>13045</v>
      </c>
      <c r="M501" s="73">
        <v>25811</v>
      </c>
      <c r="N501" s="68">
        <v>0.50540467242648479</v>
      </c>
      <c r="O501" s="75">
        <v>13140</v>
      </c>
      <c r="P501" s="73">
        <v>14639</v>
      </c>
      <c r="Q501" s="73">
        <v>27782</v>
      </c>
      <c r="R501" s="69">
        <v>0.52692390756605001</v>
      </c>
      <c r="S501" s="73">
        <v>38710</v>
      </c>
      <c r="T501" s="73">
        <v>41240</v>
      </c>
      <c r="U501" s="73">
        <v>79958</v>
      </c>
      <c r="V501" s="76">
        <v>0.51582238899312105</v>
      </c>
      <c r="W501" s="66">
        <v>0.51235150653323303</v>
      </c>
      <c r="X501" s="77">
        <v>0.51929212314443796</v>
      </c>
      <c r="Y501" s="66">
        <v>0.51574717404580706</v>
      </c>
      <c r="Z501" s="66">
        <v>0.51228187729228702</v>
      </c>
      <c r="AA501" s="77">
        <v>0.51921145093875698</v>
      </c>
      <c r="AC501" s="66" t="s">
        <v>28</v>
      </c>
    </row>
    <row r="502" spans="1:29" s="78" customFormat="1" x14ac:dyDescent="0.2">
      <c r="A502" s="66" t="s">
        <v>793</v>
      </c>
      <c r="B502" s="71" t="s">
        <v>290</v>
      </c>
      <c r="C502" s="66" t="s">
        <v>927</v>
      </c>
      <c r="D502" s="66" t="s">
        <v>308</v>
      </c>
      <c r="E502" s="66" t="s">
        <v>890</v>
      </c>
      <c r="F502" s="66" t="s">
        <v>869</v>
      </c>
      <c r="G502" s="72">
        <v>10526</v>
      </c>
      <c r="H502" s="73">
        <v>11390</v>
      </c>
      <c r="I502" s="74">
        <v>21919</v>
      </c>
      <c r="J502" s="68">
        <v>0.5196404945481089</v>
      </c>
      <c r="K502" s="75">
        <v>5686</v>
      </c>
      <c r="L502" s="73">
        <v>6104</v>
      </c>
      <c r="M502" s="73">
        <v>11792</v>
      </c>
      <c r="N502" s="68">
        <v>0.51763907734056991</v>
      </c>
      <c r="O502" s="75">
        <v>5290</v>
      </c>
      <c r="P502" s="73">
        <v>5532</v>
      </c>
      <c r="Q502" s="73">
        <v>10823</v>
      </c>
      <c r="R502" s="69">
        <v>0.51113369675690656</v>
      </c>
      <c r="S502" s="73">
        <v>21502</v>
      </c>
      <c r="T502" s="73">
        <v>23026</v>
      </c>
      <c r="U502" s="73">
        <v>44534</v>
      </c>
      <c r="V502" s="76">
        <v>0.51711282788357904</v>
      </c>
      <c r="W502" s="66">
        <v>0.51245923144197203</v>
      </c>
      <c r="X502" s="77">
        <v>0.52176419260617102</v>
      </c>
      <c r="Y502" s="66">
        <v>0.51703781375681201</v>
      </c>
      <c r="Z502" s="66">
        <v>0.512394690491353</v>
      </c>
      <c r="AA502" s="77">
        <v>0.52167896056600405</v>
      </c>
      <c r="AC502" s="66" t="s">
        <v>28</v>
      </c>
    </row>
    <row r="503" spans="1:29" s="78" customFormat="1" x14ac:dyDescent="0.2">
      <c r="A503" s="66" t="s">
        <v>793</v>
      </c>
      <c r="B503" s="71" t="s">
        <v>290</v>
      </c>
      <c r="C503" s="66" t="s">
        <v>927</v>
      </c>
      <c r="D503" s="66" t="s">
        <v>308</v>
      </c>
      <c r="E503" s="66" t="s">
        <v>890</v>
      </c>
      <c r="F503" s="66" t="s">
        <v>870</v>
      </c>
      <c r="G503" s="72">
        <v>9061</v>
      </c>
      <c r="H503" s="73">
        <v>2</v>
      </c>
      <c r="I503" s="74">
        <v>9063</v>
      </c>
      <c r="J503" s="68">
        <v>2.2067747986317997E-4</v>
      </c>
      <c r="K503" s="75">
        <v>3752</v>
      </c>
      <c r="L503" s="73">
        <v>3</v>
      </c>
      <c r="M503" s="73">
        <v>3755</v>
      </c>
      <c r="N503" s="68">
        <v>7.989347536617843E-4</v>
      </c>
      <c r="O503" s="75">
        <v>2907</v>
      </c>
      <c r="P503" s="73">
        <v>0</v>
      </c>
      <c r="Q503" s="73">
        <v>2907</v>
      </c>
      <c r="R503" s="69">
        <v>0</v>
      </c>
      <c r="S503" s="73">
        <v>15720</v>
      </c>
      <c r="T503" s="73">
        <v>5</v>
      </c>
      <c r="U503" s="73">
        <v>15725</v>
      </c>
      <c r="V503" s="76">
        <v>3.17965023847377E-4</v>
      </c>
      <c r="W503" s="66">
        <v>1.0325018027021101E-4</v>
      </c>
      <c r="X503" s="77">
        <v>7.4186697741181597E-4</v>
      </c>
      <c r="Y503" s="66">
        <v>1.6723672513662099E-4</v>
      </c>
      <c r="Z503" s="66">
        <v>0</v>
      </c>
      <c r="AA503" s="77">
        <v>5.3683818069115603E-4</v>
      </c>
      <c r="AC503" s="66" t="s">
        <v>28</v>
      </c>
    </row>
    <row r="504" spans="1:29" s="78" customFormat="1" x14ac:dyDescent="0.2">
      <c r="A504" s="66" t="s">
        <v>793</v>
      </c>
      <c r="B504" s="71" t="s">
        <v>290</v>
      </c>
      <c r="C504" s="66" t="s">
        <v>927</v>
      </c>
      <c r="D504" s="66" t="s">
        <v>308</v>
      </c>
      <c r="E504" s="66" t="s">
        <v>890</v>
      </c>
      <c r="F504" s="66" t="s">
        <v>871</v>
      </c>
      <c r="G504" s="72">
        <v>7452</v>
      </c>
      <c r="H504" s="73">
        <v>1</v>
      </c>
      <c r="I504" s="74">
        <v>7453</v>
      </c>
      <c r="J504" s="68">
        <v>1.3417415805715819E-4</v>
      </c>
      <c r="K504" s="75">
        <v>5866</v>
      </c>
      <c r="L504" s="73">
        <v>1</v>
      </c>
      <c r="M504" s="73">
        <v>5867</v>
      </c>
      <c r="N504" s="68">
        <v>1.7044486108743821E-4</v>
      </c>
      <c r="O504" s="75">
        <v>6494</v>
      </c>
      <c r="P504" s="73">
        <v>0</v>
      </c>
      <c r="Q504" s="73">
        <v>6494</v>
      </c>
      <c r="R504" s="69">
        <v>0</v>
      </c>
      <c r="S504" s="73">
        <v>19812</v>
      </c>
      <c r="T504" s="73">
        <v>2</v>
      </c>
      <c r="U504" s="73">
        <v>19814</v>
      </c>
      <c r="V504" s="76">
        <v>1.00938730190774E-4</v>
      </c>
      <c r="W504" s="81">
        <v>1.22243822744538E-5</v>
      </c>
      <c r="X504" s="77">
        <v>3.6457732934085601E-4</v>
      </c>
      <c r="Y504" s="81">
        <v>1.23527127587055E-16</v>
      </c>
      <c r="Z504" s="66">
        <v>0</v>
      </c>
      <c r="AA504" s="77">
        <v>1.82374168003308E-4</v>
      </c>
      <c r="AC504" s="66" t="s">
        <v>28</v>
      </c>
    </row>
    <row r="505" spans="1:29" s="78" customFormat="1" x14ac:dyDescent="0.2">
      <c r="A505" s="66" t="s">
        <v>793</v>
      </c>
      <c r="B505" s="71" t="s">
        <v>290</v>
      </c>
      <c r="C505" s="66" t="s">
        <v>927</v>
      </c>
      <c r="D505" s="66" t="s">
        <v>308</v>
      </c>
      <c r="E505" s="66" t="s">
        <v>890</v>
      </c>
      <c r="F505" s="66" t="s">
        <v>872</v>
      </c>
      <c r="G505" s="72">
        <v>9488</v>
      </c>
      <c r="H505" s="73">
        <v>0</v>
      </c>
      <c r="I505" s="74">
        <v>9489</v>
      </c>
      <c r="J505" s="68">
        <v>0</v>
      </c>
      <c r="K505" s="75">
        <v>11002</v>
      </c>
      <c r="L505" s="73">
        <v>1</v>
      </c>
      <c r="M505" s="73">
        <v>11003</v>
      </c>
      <c r="N505" s="68">
        <v>9.0884304280650731E-5</v>
      </c>
      <c r="O505" s="75">
        <v>8590</v>
      </c>
      <c r="P505" s="73">
        <v>0</v>
      </c>
      <c r="Q505" s="73">
        <v>8590</v>
      </c>
      <c r="R505" s="69">
        <v>0</v>
      </c>
      <c r="S505" s="73">
        <v>29080</v>
      </c>
      <c r="T505" s="73">
        <v>1</v>
      </c>
      <c r="U505" s="73">
        <v>29082</v>
      </c>
      <c r="V505" s="80">
        <v>3.4386712974106802E-5</v>
      </c>
      <c r="W505" s="81">
        <v>8.7059581732056803E-7</v>
      </c>
      <c r="X505" s="77">
        <v>1.9157544338038E-4</v>
      </c>
      <c r="Y505" s="81">
        <v>1.0424684800838299E-16</v>
      </c>
      <c r="Z505" s="66">
        <v>0</v>
      </c>
      <c r="AA505" s="79">
        <v>8.3972217709776193E-5</v>
      </c>
      <c r="AC505" s="66" t="s">
        <v>28</v>
      </c>
    </row>
    <row r="506" spans="1:29" s="78" customFormat="1" x14ac:dyDescent="0.2">
      <c r="A506" s="66" t="s">
        <v>793</v>
      </c>
      <c r="B506" s="71" t="s">
        <v>290</v>
      </c>
      <c r="C506" s="66" t="s">
        <v>927</v>
      </c>
      <c r="D506" s="66" t="s">
        <v>308</v>
      </c>
      <c r="E506" s="66" t="s">
        <v>890</v>
      </c>
      <c r="F506" s="66" t="s">
        <v>873</v>
      </c>
      <c r="G506" s="72">
        <v>14926</v>
      </c>
      <c r="H506" s="73">
        <v>0</v>
      </c>
      <c r="I506" s="74">
        <v>14928</v>
      </c>
      <c r="J506" s="68">
        <v>0</v>
      </c>
      <c r="K506" s="75">
        <v>13509</v>
      </c>
      <c r="L506" s="73">
        <v>2</v>
      </c>
      <c r="M506" s="73">
        <v>13511</v>
      </c>
      <c r="N506" s="68">
        <v>1.4802753312116054E-4</v>
      </c>
      <c r="O506" s="75">
        <v>8024</v>
      </c>
      <c r="P506" s="73">
        <v>1</v>
      </c>
      <c r="Q506" s="73">
        <v>8026</v>
      </c>
      <c r="R506" s="69">
        <v>1.24595066035385E-4</v>
      </c>
      <c r="S506" s="73">
        <v>36459</v>
      </c>
      <c r="T506" s="73">
        <v>3</v>
      </c>
      <c r="U506" s="73">
        <v>36465</v>
      </c>
      <c r="V506" s="80">
        <v>8.2277439526082005E-5</v>
      </c>
      <c r="W506" s="81">
        <v>1.6967907470288999E-5</v>
      </c>
      <c r="X506" s="77">
        <v>2.40430577709763E-4</v>
      </c>
      <c r="Y506" s="81">
        <v>8.8904571276878503E-17</v>
      </c>
      <c r="Z506" s="66">
        <v>0</v>
      </c>
      <c r="AA506" s="77">
        <v>1.00690511186568E-4</v>
      </c>
      <c r="AC506" s="66" t="s">
        <v>28</v>
      </c>
    </row>
    <row r="507" spans="1:29" s="78" customFormat="1" x14ac:dyDescent="0.2">
      <c r="A507" s="66" t="s">
        <v>793</v>
      </c>
      <c r="B507" s="71" t="s">
        <v>290</v>
      </c>
      <c r="C507" s="66" t="s">
        <v>927</v>
      </c>
      <c r="D507" s="66" t="s">
        <v>308</v>
      </c>
      <c r="E507" s="66" t="s">
        <v>890</v>
      </c>
      <c r="F507" s="66" t="s">
        <v>874</v>
      </c>
      <c r="G507" s="72">
        <v>12834</v>
      </c>
      <c r="H507" s="73">
        <v>3</v>
      </c>
      <c r="I507" s="74">
        <v>12839</v>
      </c>
      <c r="J507" s="68">
        <v>2.3366305787055067E-4</v>
      </c>
      <c r="K507" s="75">
        <v>20097</v>
      </c>
      <c r="L507" s="73">
        <v>3</v>
      </c>
      <c r="M507" s="73">
        <v>20100</v>
      </c>
      <c r="N507" s="68">
        <v>1.4925373134328358E-4</v>
      </c>
      <c r="O507" s="75">
        <v>12691</v>
      </c>
      <c r="P507" s="73">
        <v>3</v>
      </c>
      <c r="Q507" s="73">
        <v>12695</v>
      </c>
      <c r="R507" s="69">
        <v>2.3631350925561244E-4</v>
      </c>
      <c r="S507" s="73">
        <v>45622</v>
      </c>
      <c r="T507" s="73">
        <v>9</v>
      </c>
      <c r="U507" s="73">
        <v>45634</v>
      </c>
      <c r="V507" s="76">
        <v>1.9723433630645801E-4</v>
      </c>
      <c r="W507" s="81">
        <v>9.0191937167757803E-5</v>
      </c>
      <c r="X507" s="77">
        <v>3.74379039419985E-4</v>
      </c>
      <c r="Y507" s="81">
        <v>4.92583773176884E-5</v>
      </c>
      <c r="Z507" s="66">
        <v>0</v>
      </c>
      <c r="AA507" s="77">
        <v>2.17978589111743E-4</v>
      </c>
      <c r="AC507" s="66" t="s">
        <v>28</v>
      </c>
    </row>
    <row r="508" spans="1:29" s="78" customFormat="1" x14ac:dyDescent="0.2">
      <c r="A508" s="66" t="s">
        <v>793</v>
      </c>
      <c r="B508" s="71" t="s">
        <v>290</v>
      </c>
      <c r="C508" s="66" t="s">
        <v>927</v>
      </c>
      <c r="D508" s="66" t="s">
        <v>308</v>
      </c>
      <c r="E508" s="66" t="s">
        <v>890</v>
      </c>
      <c r="F508" s="66" t="s">
        <v>875</v>
      </c>
      <c r="G508" s="72">
        <v>15499</v>
      </c>
      <c r="H508" s="73">
        <v>1</v>
      </c>
      <c r="I508" s="74">
        <v>15501</v>
      </c>
      <c r="J508" s="68">
        <v>6.4511966969872913E-5</v>
      </c>
      <c r="K508" s="75">
        <v>13526</v>
      </c>
      <c r="L508" s="73">
        <v>2</v>
      </c>
      <c r="M508" s="73">
        <v>13528</v>
      </c>
      <c r="N508" s="68">
        <v>1.4784151389710232E-4</v>
      </c>
      <c r="O508" s="75">
        <v>9813</v>
      </c>
      <c r="P508" s="73">
        <v>0</v>
      </c>
      <c r="Q508" s="73">
        <v>9816</v>
      </c>
      <c r="R508" s="69">
        <v>0</v>
      </c>
      <c r="S508" s="73">
        <v>38838</v>
      </c>
      <c r="T508" s="73">
        <v>3</v>
      </c>
      <c r="U508" s="73">
        <v>38845</v>
      </c>
      <c r="V508" s="80">
        <v>7.7237970186143506E-5</v>
      </c>
      <c r="W508" s="81">
        <v>1.59286095712415E-5</v>
      </c>
      <c r="X508" s="77">
        <v>2.2570536778854401E-4</v>
      </c>
      <c r="Y508" s="81">
        <v>7.89258027906593E-17</v>
      </c>
      <c r="Z508" s="66">
        <v>0</v>
      </c>
      <c r="AA508" s="79">
        <v>9.2019170118236895E-5</v>
      </c>
      <c r="AC508" s="66" t="s">
        <v>28</v>
      </c>
    </row>
    <row r="509" spans="1:29" s="78" customFormat="1" x14ac:dyDescent="0.2">
      <c r="A509" s="66" t="s">
        <v>793</v>
      </c>
      <c r="B509" s="71" t="s">
        <v>290</v>
      </c>
      <c r="C509" s="66" t="s">
        <v>927</v>
      </c>
      <c r="D509" s="66" t="s">
        <v>308</v>
      </c>
      <c r="E509" s="66" t="s">
        <v>890</v>
      </c>
      <c r="F509" s="66" t="s">
        <v>876</v>
      </c>
      <c r="G509" s="72">
        <v>5320</v>
      </c>
      <c r="H509" s="73">
        <v>5</v>
      </c>
      <c r="I509" s="74">
        <v>5326</v>
      </c>
      <c r="J509" s="68">
        <v>9.3879083740142696E-4</v>
      </c>
      <c r="K509" s="75">
        <v>3391</v>
      </c>
      <c r="L509" s="73">
        <v>0</v>
      </c>
      <c r="M509" s="73">
        <v>3391</v>
      </c>
      <c r="N509" s="68">
        <v>0</v>
      </c>
      <c r="O509" s="75">
        <v>4909</v>
      </c>
      <c r="P509" s="73">
        <v>0</v>
      </c>
      <c r="Q509" s="73">
        <v>4909</v>
      </c>
      <c r="R509" s="69">
        <v>0</v>
      </c>
      <c r="S509" s="73">
        <v>13620</v>
      </c>
      <c r="T509" s="73">
        <v>5</v>
      </c>
      <c r="U509" s="73">
        <v>13626</v>
      </c>
      <c r="V509" s="76">
        <v>3.6697247706422002E-4</v>
      </c>
      <c r="W509" s="66">
        <v>1.19165357677691E-4</v>
      </c>
      <c r="X509" s="77">
        <v>8.5618179511239804E-4</v>
      </c>
      <c r="Y509" s="66">
        <v>2.15653083762781E-4</v>
      </c>
      <c r="Z509" s="66">
        <v>0</v>
      </c>
      <c r="AA509" s="77">
        <v>6.4102414362255701E-4</v>
      </c>
      <c r="AC509" s="66" t="s">
        <v>28</v>
      </c>
    </row>
    <row r="510" spans="1:29" s="78" customFormat="1" x14ac:dyDescent="0.2">
      <c r="A510" s="66" t="s">
        <v>793</v>
      </c>
      <c r="B510" s="71" t="s">
        <v>290</v>
      </c>
      <c r="C510" s="66" t="s">
        <v>927</v>
      </c>
      <c r="D510" s="66" t="s">
        <v>308</v>
      </c>
      <c r="E510" s="66" t="s">
        <v>890</v>
      </c>
      <c r="F510" s="66" t="s">
        <v>877</v>
      </c>
      <c r="G510" s="72">
        <v>8423</v>
      </c>
      <c r="H510" s="73">
        <v>7</v>
      </c>
      <c r="I510" s="74">
        <v>8430</v>
      </c>
      <c r="J510" s="68">
        <v>8.3036773428232498E-4</v>
      </c>
      <c r="K510" s="75">
        <v>7309</v>
      </c>
      <c r="L510" s="73">
        <v>1</v>
      </c>
      <c r="M510" s="73">
        <v>7310</v>
      </c>
      <c r="N510" s="68">
        <v>1.3679890560875513E-4</v>
      </c>
      <c r="O510" s="75">
        <v>10904</v>
      </c>
      <c r="P510" s="73">
        <v>2</v>
      </c>
      <c r="Q510" s="73">
        <v>10906</v>
      </c>
      <c r="R510" s="69">
        <v>1.8338529249954154E-4</v>
      </c>
      <c r="S510" s="73">
        <v>26636</v>
      </c>
      <c r="T510" s="73">
        <v>10</v>
      </c>
      <c r="U510" s="73">
        <v>26646</v>
      </c>
      <c r="V510" s="76">
        <v>3.7529085040906703E-4</v>
      </c>
      <c r="W510" s="66">
        <v>1.7998075124794099E-4</v>
      </c>
      <c r="X510" s="77">
        <v>6.9006457615557095E-4</v>
      </c>
      <c r="Y510" s="66">
        <v>2.2410814188727899E-4</v>
      </c>
      <c r="Z510" s="81">
        <v>2.0043786304711901E-5</v>
      </c>
      <c r="AA510" s="77">
        <v>5.1339173440922796E-4</v>
      </c>
      <c r="AC510" s="66" t="s">
        <v>28</v>
      </c>
    </row>
    <row r="511" spans="1:29" s="78" customFormat="1" x14ac:dyDescent="0.2">
      <c r="A511" s="66" t="s">
        <v>793</v>
      </c>
      <c r="B511" s="71" t="s">
        <v>290</v>
      </c>
      <c r="C511" s="66" t="s">
        <v>927</v>
      </c>
      <c r="D511" s="66" t="s">
        <v>308</v>
      </c>
      <c r="E511" s="66" t="s">
        <v>890</v>
      </c>
      <c r="F511" s="66" t="s">
        <v>878</v>
      </c>
      <c r="G511" s="72">
        <v>13881</v>
      </c>
      <c r="H511" s="73">
        <v>1</v>
      </c>
      <c r="I511" s="74">
        <v>13886</v>
      </c>
      <c r="J511" s="68">
        <v>7.2014979115656057E-5</v>
      </c>
      <c r="K511" s="75">
        <v>9881</v>
      </c>
      <c r="L511" s="73">
        <v>1</v>
      </c>
      <c r="M511" s="73">
        <v>9882</v>
      </c>
      <c r="N511" s="68">
        <v>1.0119409026512852E-4</v>
      </c>
      <c r="O511" s="75">
        <v>11480</v>
      </c>
      <c r="P511" s="73">
        <v>0</v>
      </c>
      <c r="Q511" s="73">
        <v>11481</v>
      </c>
      <c r="R511" s="69">
        <v>0</v>
      </c>
      <c r="S511" s="73">
        <v>35242</v>
      </c>
      <c r="T511" s="73">
        <v>2</v>
      </c>
      <c r="U511" s="73">
        <v>35249</v>
      </c>
      <c r="V511" s="80">
        <v>5.6747247758483702E-5</v>
      </c>
      <c r="W511" s="81">
        <v>6.8724288531598004E-6</v>
      </c>
      <c r="X511" s="77">
        <v>2.0497537685008701E-4</v>
      </c>
      <c r="Y511" s="81">
        <v>1.0779798514120499E-16</v>
      </c>
      <c r="Z511" s="66">
        <v>0</v>
      </c>
      <c r="AA511" s="79">
        <v>8.4062455771178498E-5</v>
      </c>
      <c r="AC511" s="66" t="s">
        <v>28</v>
      </c>
    </row>
    <row r="512" spans="1:29" s="78" customFormat="1" x14ac:dyDescent="0.2">
      <c r="A512" s="66" t="s">
        <v>793</v>
      </c>
      <c r="B512" s="71" t="s">
        <v>290</v>
      </c>
      <c r="C512" s="66" t="s">
        <v>927</v>
      </c>
      <c r="D512" s="66" t="s">
        <v>308</v>
      </c>
      <c r="E512" s="66" t="s">
        <v>890</v>
      </c>
      <c r="F512" s="66" t="s">
        <v>879</v>
      </c>
      <c r="G512" s="72">
        <v>6598</v>
      </c>
      <c r="H512" s="73">
        <v>0</v>
      </c>
      <c r="I512" s="74">
        <v>6599</v>
      </c>
      <c r="J512" s="68">
        <v>0</v>
      </c>
      <c r="K512" s="75">
        <v>4722</v>
      </c>
      <c r="L512" s="73">
        <v>1</v>
      </c>
      <c r="M512" s="73">
        <v>4723</v>
      </c>
      <c r="N512" s="68">
        <v>2.1172983273343214E-4</v>
      </c>
      <c r="O512" s="75">
        <v>4330</v>
      </c>
      <c r="P512" s="73">
        <v>0</v>
      </c>
      <c r="Q512" s="73">
        <v>4330</v>
      </c>
      <c r="R512" s="69">
        <v>0</v>
      </c>
      <c r="S512" s="73">
        <v>15650</v>
      </c>
      <c r="T512" s="73">
        <v>1</v>
      </c>
      <c r="U512" s="73">
        <v>15652</v>
      </c>
      <c r="V512" s="80">
        <v>6.3893680914957495E-5</v>
      </c>
      <c r="W512" s="81">
        <v>1.6176466364226499E-6</v>
      </c>
      <c r="X512" s="77">
        <v>3.5594081675199699E-4</v>
      </c>
      <c r="Y512" s="81">
        <v>1.26517340631584E-16</v>
      </c>
      <c r="Z512" s="66">
        <v>0</v>
      </c>
      <c r="AA512" s="77">
        <v>1.7574366315406E-4</v>
      </c>
      <c r="AC512" s="66" t="s">
        <v>28</v>
      </c>
    </row>
    <row r="513" spans="1:29" s="78" customFormat="1" x14ac:dyDescent="0.2">
      <c r="A513" s="66" t="s">
        <v>793</v>
      </c>
      <c r="B513" s="71" t="s">
        <v>290</v>
      </c>
      <c r="C513" s="66" t="s">
        <v>927</v>
      </c>
      <c r="D513" s="66" t="s">
        <v>308</v>
      </c>
      <c r="E513" s="66" t="s">
        <v>890</v>
      </c>
      <c r="F513" s="66" t="s">
        <v>880</v>
      </c>
      <c r="G513" s="72">
        <v>7899</v>
      </c>
      <c r="H513" s="73">
        <v>0</v>
      </c>
      <c r="I513" s="74">
        <v>7899</v>
      </c>
      <c r="J513" s="68">
        <v>0</v>
      </c>
      <c r="K513" s="75">
        <v>13336</v>
      </c>
      <c r="L513" s="73">
        <v>1</v>
      </c>
      <c r="M513" s="73">
        <v>13337</v>
      </c>
      <c r="N513" s="68">
        <v>7.4979380670315665E-5</v>
      </c>
      <c r="O513" s="75">
        <v>14671</v>
      </c>
      <c r="P513" s="73">
        <v>1</v>
      </c>
      <c r="Q513" s="73">
        <v>14673</v>
      </c>
      <c r="R513" s="69">
        <v>6.8152388741225375E-5</v>
      </c>
      <c r="S513" s="73">
        <v>35906</v>
      </c>
      <c r="T513" s="73">
        <v>2</v>
      </c>
      <c r="U513" s="73">
        <v>35909</v>
      </c>
      <c r="V513" s="80">
        <v>5.5697894619583402E-5</v>
      </c>
      <c r="W513" s="81">
        <v>6.74534461257114E-6</v>
      </c>
      <c r="X513" s="77">
        <v>2.0118530921777499E-4</v>
      </c>
      <c r="Y513" s="81">
        <v>1.04435956214768E-16</v>
      </c>
      <c r="Z513" s="66">
        <v>0</v>
      </c>
      <c r="AA513" s="79">
        <v>8.2068017664326898E-5</v>
      </c>
      <c r="AC513" s="66" t="s">
        <v>28</v>
      </c>
    </row>
    <row r="514" spans="1:29" s="82" customFormat="1" x14ac:dyDescent="0.2">
      <c r="A514" s="66" t="s">
        <v>793</v>
      </c>
      <c r="B514" s="71" t="s">
        <v>290</v>
      </c>
      <c r="C514" s="66" t="s">
        <v>927</v>
      </c>
      <c r="D514" s="66" t="s">
        <v>308</v>
      </c>
      <c r="E514" s="66" t="s">
        <v>890</v>
      </c>
      <c r="F514" s="66" t="s">
        <v>881</v>
      </c>
      <c r="G514" s="72">
        <v>17993</v>
      </c>
      <c r="H514" s="73">
        <v>3</v>
      </c>
      <c r="I514" s="74">
        <v>17996</v>
      </c>
      <c r="J514" s="68">
        <v>1.6670371193598578E-4</v>
      </c>
      <c r="K514" s="75">
        <v>13694</v>
      </c>
      <c r="L514" s="73">
        <v>0</v>
      </c>
      <c r="M514" s="73">
        <v>13694</v>
      </c>
      <c r="N514" s="68">
        <v>0</v>
      </c>
      <c r="O514" s="75">
        <v>3925</v>
      </c>
      <c r="P514" s="73">
        <v>0</v>
      </c>
      <c r="Q514" s="73">
        <v>3925</v>
      </c>
      <c r="R514" s="69">
        <v>0</v>
      </c>
      <c r="S514" s="73">
        <v>35612</v>
      </c>
      <c r="T514" s="73">
        <v>3</v>
      </c>
      <c r="U514" s="73">
        <v>35615</v>
      </c>
      <c r="V514" s="80">
        <v>8.4234170995367097E-5</v>
      </c>
      <c r="W514" s="81">
        <v>1.7371448010683199E-5</v>
      </c>
      <c r="X514" s="77">
        <v>2.4614806221590399E-4</v>
      </c>
      <c r="Y514" s="66" t="s">
        <v>832</v>
      </c>
      <c r="Z514" s="66" t="s">
        <v>832</v>
      </c>
      <c r="AA514" s="77" t="s">
        <v>832</v>
      </c>
      <c r="AC514" s="66" t="s">
        <v>28</v>
      </c>
    </row>
    <row r="515" spans="1:29" s="82" customFormat="1" x14ac:dyDescent="0.2">
      <c r="A515" s="66" t="s">
        <v>793</v>
      </c>
      <c r="B515" s="71" t="s">
        <v>290</v>
      </c>
      <c r="C515" s="66" t="s">
        <v>927</v>
      </c>
      <c r="D515" s="66" t="s">
        <v>308</v>
      </c>
      <c r="E515" s="66" t="s">
        <v>890</v>
      </c>
      <c r="F515" s="66" t="s">
        <v>882</v>
      </c>
      <c r="G515" s="72">
        <v>13945</v>
      </c>
      <c r="H515" s="73">
        <v>2</v>
      </c>
      <c r="I515" s="74">
        <v>13949</v>
      </c>
      <c r="J515" s="68">
        <v>1.433794537242813E-4</v>
      </c>
      <c r="K515" s="75">
        <v>12635</v>
      </c>
      <c r="L515" s="73">
        <v>0</v>
      </c>
      <c r="M515" s="73">
        <v>12637</v>
      </c>
      <c r="N515" s="68">
        <v>0</v>
      </c>
      <c r="O515" s="75">
        <v>12234</v>
      </c>
      <c r="P515" s="73">
        <v>3</v>
      </c>
      <c r="Q515" s="73">
        <v>12237</v>
      </c>
      <c r="R515" s="69">
        <v>2.4515812699190976E-4</v>
      </c>
      <c r="S515" s="73">
        <v>38814</v>
      </c>
      <c r="T515" s="73">
        <v>5</v>
      </c>
      <c r="U515" s="73">
        <v>38823</v>
      </c>
      <c r="V515" s="76">
        <v>1.2880290579355501E-4</v>
      </c>
      <c r="W515" s="81">
        <v>4.1823233158818E-5</v>
      </c>
      <c r="X515" s="77">
        <v>3.0055719915452898E-4</v>
      </c>
      <c r="Y515" s="66" t="s">
        <v>832</v>
      </c>
      <c r="Z515" s="66" t="s">
        <v>832</v>
      </c>
      <c r="AA515" s="77" t="s">
        <v>832</v>
      </c>
      <c r="AC515" s="66" t="s">
        <v>28</v>
      </c>
    </row>
    <row r="516" spans="1:29" s="82" customFormat="1" x14ac:dyDescent="0.2">
      <c r="A516" s="83" t="s">
        <v>793</v>
      </c>
      <c r="B516" s="84" t="s">
        <v>290</v>
      </c>
      <c r="C516" s="83" t="s">
        <v>927</v>
      </c>
      <c r="D516" s="83" t="s">
        <v>308</v>
      </c>
      <c r="E516" s="83" t="s">
        <v>890</v>
      </c>
      <c r="F516" s="83" t="s">
        <v>883</v>
      </c>
      <c r="G516" s="85">
        <v>11616</v>
      </c>
      <c r="H516" s="86">
        <v>6</v>
      </c>
      <c r="I516" s="87">
        <v>11622</v>
      </c>
      <c r="J516" s="88">
        <v>5.1626226122870422E-4</v>
      </c>
      <c r="K516" s="89">
        <v>13734</v>
      </c>
      <c r="L516" s="86">
        <v>2</v>
      </c>
      <c r="M516" s="86">
        <v>13736</v>
      </c>
      <c r="N516" s="88">
        <v>1.4560279557367502E-4</v>
      </c>
      <c r="O516" s="89">
        <v>9656</v>
      </c>
      <c r="P516" s="86">
        <v>0</v>
      </c>
      <c r="Q516" s="86">
        <v>9656</v>
      </c>
      <c r="R516" s="90">
        <v>0</v>
      </c>
      <c r="S516" s="86">
        <v>35006</v>
      </c>
      <c r="T516" s="86">
        <v>8</v>
      </c>
      <c r="U516" s="86">
        <v>35014</v>
      </c>
      <c r="V516" s="91">
        <v>2.2848003655680601E-4</v>
      </c>
      <c r="W516" s="95">
        <v>9.8646458348958794E-5</v>
      </c>
      <c r="X516" s="93">
        <v>4.50146849168635E-4</v>
      </c>
      <c r="Y516" s="83" t="s">
        <v>832</v>
      </c>
      <c r="Z516" s="83" t="s">
        <v>832</v>
      </c>
      <c r="AA516" s="93" t="s">
        <v>832</v>
      </c>
      <c r="AC516" s="83" t="s">
        <v>28</v>
      </c>
    </row>
    <row r="517" spans="1:29" s="78" customFormat="1" x14ac:dyDescent="0.2">
      <c r="A517" s="66" t="s">
        <v>774</v>
      </c>
      <c r="B517" s="71" t="s">
        <v>302</v>
      </c>
      <c r="C517" s="66" t="s">
        <v>928</v>
      </c>
      <c r="D517" s="66" t="s">
        <v>28</v>
      </c>
      <c r="E517" s="66" t="s">
        <v>308</v>
      </c>
      <c r="F517" s="66" t="s">
        <v>867</v>
      </c>
      <c r="G517" s="72">
        <v>12467</v>
      </c>
      <c r="H517" s="73">
        <v>1072</v>
      </c>
      <c r="I517" s="74">
        <v>13540</v>
      </c>
      <c r="J517" s="68">
        <v>7.9172821270310195E-2</v>
      </c>
      <c r="K517" s="75">
        <v>16278</v>
      </c>
      <c r="L517" s="73">
        <v>1357</v>
      </c>
      <c r="M517" s="73">
        <v>17638</v>
      </c>
      <c r="N517" s="68">
        <v>7.6936160562422043E-2</v>
      </c>
      <c r="O517" s="75">
        <v>22523</v>
      </c>
      <c r="P517" s="73">
        <v>2027</v>
      </c>
      <c r="Q517" s="73">
        <v>24553</v>
      </c>
      <c r="R517" s="69">
        <v>8.2556103123854516E-2</v>
      </c>
      <c r="S517" s="73">
        <v>51268</v>
      </c>
      <c r="T517" s="73">
        <v>4456</v>
      </c>
      <c r="U517" s="73">
        <v>55731</v>
      </c>
      <c r="V517" s="76">
        <v>7.9965544469169494E-2</v>
      </c>
      <c r="W517" s="66">
        <v>7.77264267776345E-2</v>
      </c>
      <c r="X517" s="77">
        <v>8.2248524460585407E-2</v>
      </c>
      <c r="Y517" s="66">
        <v>7.9839964960047194E-2</v>
      </c>
      <c r="Z517" s="66">
        <v>7.7606631705057397E-2</v>
      </c>
      <c r="AA517" s="77">
        <v>8.2111895115167893E-2</v>
      </c>
      <c r="AC517" s="66" t="s">
        <v>308</v>
      </c>
    </row>
    <row r="518" spans="1:29" s="78" customFormat="1" x14ac:dyDescent="0.2">
      <c r="A518" s="66" t="s">
        <v>774</v>
      </c>
      <c r="B518" s="71" t="s">
        <v>302</v>
      </c>
      <c r="C518" s="66" t="s">
        <v>928</v>
      </c>
      <c r="D518" s="66" t="s">
        <v>28</v>
      </c>
      <c r="E518" s="66" t="s">
        <v>308</v>
      </c>
      <c r="F518" s="66" t="s">
        <v>868</v>
      </c>
      <c r="G518" s="72">
        <v>41003</v>
      </c>
      <c r="H518" s="73">
        <v>4281</v>
      </c>
      <c r="I518" s="74">
        <v>45292</v>
      </c>
      <c r="J518" s="68">
        <v>9.4520003532632693E-2</v>
      </c>
      <c r="K518" s="75">
        <v>17929</v>
      </c>
      <c r="L518" s="73">
        <v>2116</v>
      </c>
      <c r="M518" s="73">
        <v>20045</v>
      </c>
      <c r="N518" s="68">
        <v>0.10556248441007733</v>
      </c>
      <c r="O518" s="75">
        <v>22898</v>
      </c>
      <c r="P518" s="73">
        <v>2512</v>
      </c>
      <c r="Q518" s="73">
        <v>25413</v>
      </c>
      <c r="R518" s="69">
        <v>9.884704678707748E-2</v>
      </c>
      <c r="S518" s="73">
        <v>81830</v>
      </c>
      <c r="T518" s="73">
        <v>8909</v>
      </c>
      <c r="U518" s="73">
        <v>90750</v>
      </c>
      <c r="V518" s="76">
        <v>9.8182699831384501E-2</v>
      </c>
      <c r="W518" s="66">
        <v>9.6253954843194101E-2</v>
      </c>
      <c r="X518" s="77">
        <v>0.100137174660183</v>
      </c>
      <c r="Y518" s="66">
        <v>9.8059605791816398E-2</v>
      </c>
      <c r="Z518" s="66">
        <v>9.6134289714337601E-2</v>
      </c>
      <c r="AA518" s="77">
        <v>0.100007593195513</v>
      </c>
      <c r="AC518" s="66" t="s">
        <v>308</v>
      </c>
    </row>
    <row r="519" spans="1:29" s="78" customFormat="1" x14ac:dyDescent="0.2">
      <c r="A519" s="66" t="s">
        <v>774</v>
      </c>
      <c r="B519" s="71" t="s">
        <v>302</v>
      </c>
      <c r="C519" s="66" t="s">
        <v>928</v>
      </c>
      <c r="D519" s="66" t="s">
        <v>28</v>
      </c>
      <c r="E519" s="66" t="s">
        <v>308</v>
      </c>
      <c r="F519" s="66" t="s">
        <v>869</v>
      </c>
      <c r="G519" s="72">
        <v>27150</v>
      </c>
      <c r="H519" s="73">
        <v>20325</v>
      </c>
      <c r="I519" s="74">
        <v>47485</v>
      </c>
      <c r="J519" s="68">
        <v>0.42802990418026743</v>
      </c>
      <c r="K519" s="75">
        <v>24394</v>
      </c>
      <c r="L519" s="73">
        <v>16610</v>
      </c>
      <c r="M519" s="73">
        <v>41015</v>
      </c>
      <c r="N519" s="68">
        <v>0.40497379007680118</v>
      </c>
      <c r="O519" s="75">
        <v>24263</v>
      </c>
      <c r="P519" s="73">
        <v>17044</v>
      </c>
      <c r="Q519" s="73">
        <v>41325</v>
      </c>
      <c r="R519" s="69">
        <v>0.4124379915305505</v>
      </c>
      <c r="S519" s="73">
        <v>75807</v>
      </c>
      <c r="T519" s="73">
        <v>53979</v>
      </c>
      <c r="U519" s="73">
        <v>129825</v>
      </c>
      <c r="V519" s="76">
        <v>0.41590772502427098</v>
      </c>
      <c r="W519" s="66">
        <v>0.41322430331716098</v>
      </c>
      <c r="X519" s="77">
        <v>0.418594904452956</v>
      </c>
      <c r="Y519" s="66">
        <v>0.41582799665569598</v>
      </c>
      <c r="Z519" s="66">
        <v>0.41314774656224001</v>
      </c>
      <c r="AA519" s="77">
        <v>0.41851156362015601</v>
      </c>
      <c r="AC519" s="66" t="s">
        <v>308</v>
      </c>
    </row>
    <row r="520" spans="1:29" s="78" customFormat="1" x14ac:dyDescent="0.2">
      <c r="A520" s="66" t="s">
        <v>774</v>
      </c>
      <c r="B520" s="71" t="s">
        <v>302</v>
      </c>
      <c r="C520" s="66" t="s">
        <v>928</v>
      </c>
      <c r="D520" s="66" t="s">
        <v>28</v>
      </c>
      <c r="E520" s="66" t="s">
        <v>308</v>
      </c>
      <c r="F520" s="66" t="s">
        <v>870</v>
      </c>
      <c r="G520" s="72">
        <v>12214</v>
      </c>
      <c r="H520" s="73">
        <v>2</v>
      </c>
      <c r="I520" s="74">
        <v>12216</v>
      </c>
      <c r="J520" s="68">
        <v>1.6371971185330714E-4</v>
      </c>
      <c r="K520" s="75">
        <v>9157</v>
      </c>
      <c r="L520" s="73">
        <v>2</v>
      </c>
      <c r="M520" s="73">
        <v>9159</v>
      </c>
      <c r="N520" s="68">
        <v>2.1836445026749646E-4</v>
      </c>
      <c r="O520" s="75">
        <v>11440</v>
      </c>
      <c r="P520" s="73">
        <v>1</v>
      </c>
      <c r="Q520" s="73">
        <v>11441</v>
      </c>
      <c r="R520" s="69">
        <v>8.7404947120006994E-5</v>
      </c>
      <c r="S520" s="73">
        <v>32811</v>
      </c>
      <c r="T520" s="73">
        <v>5</v>
      </c>
      <c r="U520" s="73">
        <v>32816</v>
      </c>
      <c r="V520" s="76">
        <v>1.5236470014627E-4</v>
      </c>
      <c r="W520" s="81">
        <v>4.9474194897357701E-5</v>
      </c>
      <c r="X520" s="77">
        <v>3.5553225850038498E-4</v>
      </c>
      <c r="Y520" s="81">
        <v>1.8260357404225899E-5</v>
      </c>
      <c r="Z520" s="66">
        <v>0</v>
      </c>
      <c r="AA520" s="77">
        <v>1.9578054666102599E-4</v>
      </c>
      <c r="AC520" s="66" t="s">
        <v>308</v>
      </c>
    </row>
    <row r="521" spans="1:29" s="78" customFormat="1" x14ac:dyDescent="0.2">
      <c r="A521" s="66" t="s">
        <v>774</v>
      </c>
      <c r="B521" s="71" t="s">
        <v>302</v>
      </c>
      <c r="C521" s="66" t="s">
        <v>928</v>
      </c>
      <c r="D521" s="66" t="s">
        <v>28</v>
      </c>
      <c r="E521" s="66" t="s">
        <v>308</v>
      </c>
      <c r="F521" s="66" t="s">
        <v>871</v>
      </c>
      <c r="G521" s="72">
        <v>676</v>
      </c>
      <c r="H521" s="73">
        <v>1</v>
      </c>
      <c r="I521" s="74">
        <v>677</v>
      </c>
      <c r="J521" s="68">
        <v>1.4771048744460858E-3</v>
      </c>
      <c r="K521" s="75">
        <v>613</v>
      </c>
      <c r="L521" s="73">
        <v>1</v>
      </c>
      <c r="M521" s="73">
        <v>614</v>
      </c>
      <c r="N521" s="68">
        <v>1.6286644951140066E-3</v>
      </c>
      <c r="O521" s="75">
        <v>1659</v>
      </c>
      <c r="P521" s="73">
        <v>2</v>
      </c>
      <c r="Q521" s="73">
        <v>1661</v>
      </c>
      <c r="R521" s="69">
        <v>1.2040939193257074E-3</v>
      </c>
      <c r="S521" s="73">
        <v>2948</v>
      </c>
      <c r="T521" s="73">
        <v>4</v>
      </c>
      <c r="U521" s="73">
        <v>2952</v>
      </c>
      <c r="V521" s="76">
        <v>1.3550135501355001E-3</v>
      </c>
      <c r="W521" s="66">
        <v>3.6931510071180901E-4</v>
      </c>
      <c r="X521" s="77">
        <v>3.4657065817039101E-3</v>
      </c>
      <c r="Y521" s="66">
        <v>1.21896924308923E-3</v>
      </c>
      <c r="Z521" s="66">
        <v>2.8379328044654702E-4</v>
      </c>
      <c r="AA521" s="77">
        <v>3.00940194866585E-3</v>
      </c>
      <c r="AC521" s="66" t="s">
        <v>308</v>
      </c>
    </row>
    <row r="522" spans="1:29" s="78" customFormat="1" x14ac:dyDescent="0.2">
      <c r="A522" s="66" t="s">
        <v>774</v>
      </c>
      <c r="B522" s="71" t="s">
        <v>302</v>
      </c>
      <c r="C522" s="66" t="s">
        <v>928</v>
      </c>
      <c r="D522" s="66" t="s">
        <v>28</v>
      </c>
      <c r="E522" s="66" t="s">
        <v>308</v>
      </c>
      <c r="F522" s="66" t="s">
        <v>872</v>
      </c>
      <c r="G522" s="72">
        <v>33314</v>
      </c>
      <c r="H522" s="73">
        <v>5</v>
      </c>
      <c r="I522" s="74">
        <v>33319</v>
      </c>
      <c r="J522" s="68">
        <v>1.5006452774693119E-4</v>
      </c>
      <c r="K522" s="75">
        <v>42866</v>
      </c>
      <c r="L522" s="73">
        <v>6</v>
      </c>
      <c r="M522" s="73">
        <v>42874</v>
      </c>
      <c r="N522" s="68">
        <v>1.399449549843728E-4</v>
      </c>
      <c r="O522" s="75">
        <v>60290</v>
      </c>
      <c r="P522" s="73">
        <v>8</v>
      </c>
      <c r="Q522" s="73">
        <v>60302</v>
      </c>
      <c r="R522" s="69">
        <v>1.3266558323107028E-4</v>
      </c>
      <c r="S522" s="73">
        <v>136470</v>
      </c>
      <c r="T522" s="73">
        <v>19</v>
      </c>
      <c r="U522" s="73">
        <v>136495</v>
      </c>
      <c r="V522" s="76">
        <v>1.3920535720827299E-4</v>
      </c>
      <c r="W522" s="81">
        <v>8.3812732965400102E-5</v>
      </c>
      <c r="X522" s="77">
        <v>2.17377911148141E-4</v>
      </c>
      <c r="Y522" s="81">
        <v>5.3245646563592804E-6</v>
      </c>
      <c r="Z522" s="66">
        <v>0</v>
      </c>
      <c r="AA522" s="79">
        <v>8.47154789588136E-5</v>
      </c>
      <c r="AC522" s="66" t="s">
        <v>308</v>
      </c>
    </row>
    <row r="523" spans="1:29" s="78" customFormat="1" x14ac:dyDescent="0.2">
      <c r="A523" s="66" t="s">
        <v>774</v>
      </c>
      <c r="B523" s="71" t="s">
        <v>302</v>
      </c>
      <c r="C523" s="66" t="s">
        <v>928</v>
      </c>
      <c r="D523" s="66" t="s">
        <v>28</v>
      </c>
      <c r="E523" s="66" t="s">
        <v>308</v>
      </c>
      <c r="F523" s="66" t="s">
        <v>873</v>
      </c>
      <c r="G523" s="72">
        <v>24811</v>
      </c>
      <c r="H523" s="73">
        <v>5</v>
      </c>
      <c r="I523" s="74">
        <v>24819</v>
      </c>
      <c r="J523" s="68">
        <v>2.014585599742133E-4</v>
      </c>
      <c r="K523" s="75">
        <v>32085</v>
      </c>
      <c r="L523" s="73">
        <v>3</v>
      </c>
      <c r="M523" s="73">
        <v>32089</v>
      </c>
      <c r="N523" s="68">
        <v>9.3489980990370532E-5</v>
      </c>
      <c r="O523" s="75">
        <v>45297</v>
      </c>
      <c r="P523" s="73">
        <v>3</v>
      </c>
      <c r="Q523" s="73">
        <v>45301</v>
      </c>
      <c r="R523" s="69">
        <v>6.6223703671000638E-5</v>
      </c>
      <c r="S523" s="73">
        <v>102193</v>
      </c>
      <c r="T523" s="73">
        <v>11</v>
      </c>
      <c r="U523" s="73">
        <v>102209</v>
      </c>
      <c r="V523" s="76">
        <v>1.07627881491918E-4</v>
      </c>
      <c r="W523" s="81">
        <v>5.3728635832732898E-5</v>
      </c>
      <c r="X523" s="77">
        <v>1.9256783041798201E-4</v>
      </c>
      <c r="Y523" s="81">
        <v>1.3171319892621101E-16</v>
      </c>
      <c r="Z523" s="66">
        <v>0</v>
      </c>
      <c r="AA523" s="79">
        <v>6.2626884620732806E-5</v>
      </c>
      <c r="AC523" s="66" t="s">
        <v>308</v>
      </c>
    </row>
    <row r="524" spans="1:29" s="78" customFormat="1" x14ac:dyDescent="0.2">
      <c r="A524" s="66" t="s">
        <v>774</v>
      </c>
      <c r="B524" s="71" t="s">
        <v>302</v>
      </c>
      <c r="C524" s="66" t="s">
        <v>928</v>
      </c>
      <c r="D524" s="66" t="s">
        <v>28</v>
      </c>
      <c r="E524" s="66" t="s">
        <v>308</v>
      </c>
      <c r="F524" s="66" t="s">
        <v>874</v>
      </c>
      <c r="G524" s="72">
        <v>24721</v>
      </c>
      <c r="H524" s="73">
        <v>2</v>
      </c>
      <c r="I524" s="74">
        <v>24723</v>
      </c>
      <c r="J524" s="68">
        <v>8.0896331351373212E-5</v>
      </c>
      <c r="K524" s="75">
        <v>37262</v>
      </c>
      <c r="L524" s="73">
        <v>4</v>
      </c>
      <c r="M524" s="73">
        <v>37268</v>
      </c>
      <c r="N524" s="68">
        <v>1.0733068584308254E-4</v>
      </c>
      <c r="O524" s="75">
        <v>15637</v>
      </c>
      <c r="P524" s="73">
        <v>1</v>
      </c>
      <c r="Q524" s="73">
        <v>15639</v>
      </c>
      <c r="R524" s="69">
        <v>6.3942707334228534E-5</v>
      </c>
      <c r="S524" s="73">
        <v>77620</v>
      </c>
      <c r="T524" s="73">
        <v>7</v>
      </c>
      <c r="U524" s="73">
        <v>77630</v>
      </c>
      <c r="V524" s="80">
        <v>9.0174810310845394E-5</v>
      </c>
      <c r="W524" s="81">
        <v>3.6255694554915498E-5</v>
      </c>
      <c r="X524" s="77">
        <v>1.85785690843774E-4</v>
      </c>
      <c r="Y524" s="81">
        <v>1.0454233577054E-16</v>
      </c>
      <c r="Z524" s="66">
        <v>0</v>
      </c>
      <c r="AA524" s="79">
        <v>6.0613219395386302E-5</v>
      </c>
      <c r="AC524" s="66" t="s">
        <v>308</v>
      </c>
    </row>
    <row r="525" spans="1:29" s="78" customFormat="1" x14ac:dyDescent="0.2">
      <c r="A525" s="66" t="s">
        <v>774</v>
      </c>
      <c r="B525" s="71" t="s">
        <v>302</v>
      </c>
      <c r="C525" s="66" t="s">
        <v>928</v>
      </c>
      <c r="D525" s="66" t="s">
        <v>28</v>
      </c>
      <c r="E525" s="66" t="s">
        <v>308</v>
      </c>
      <c r="F525" s="66" t="s">
        <v>875</v>
      </c>
      <c r="G525" s="72">
        <v>26688</v>
      </c>
      <c r="H525" s="73">
        <v>5</v>
      </c>
      <c r="I525" s="74">
        <v>26694</v>
      </c>
      <c r="J525" s="68">
        <v>1.8730800929047726E-4</v>
      </c>
      <c r="K525" s="75">
        <v>46569</v>
      </c>
      <c r="L525" s="73">
        <v>7</v>
      </c>
      <c r="M525" s="73">
        <v>46579</v>
      </c>
      <c r="N525" s="68">
        <v>1.502823160651796E-4</v>
      </c>
      <c r="O525" s="75">
        <v>37926</v>
      </c>
      <c r="P525" s="73">
        <v>2</v>
      </c>
      <c r="Q525" s="73">
        <v>37933</v>
      </c>
      <c r="R525" s="69">
        <v>5.2724540637439695E-5</v>
      </c>
      <c r="S525" s="73">
        <v>111183</v>
      </c>
      <c r="T525" s="73">
        <v>14</v>
      </c>
      <c r="U525" s="73">
        <v>111206</v>
      </c>
      <c r="V525" s="76">
        <v>1.2590267723050101E-4</v>
      </c>
      <c r="W525" s="81">
        <v>6.8833819941861894E-5</v>
      </c>
      <c r="X525" s="77">
        <v>2.11234285201751E-4</v>
      </c>
      <c r="Y525" s="81">
        <v>8.0062717298896101E-17</v>
      </c>
      <c r="Z525" s="66">
        <v>0</v>
      </c>
      <c r="AA525" s="79">
        <v>7.7073593461611395E-5</v>
      </c>
      <c r="AC525" s="66" t="s">
        <v>308</v>
      </c>
    </row>
    <row r="526" spans="1:29" s="78" customFormat="1" x14ac:dyDescent="0.2">
      <c r="A526" s="66" t="s">
        <v>774</v>
      </c>
      <c r="B526" s="71" t="s">
        <v>302</v>
      </c>
      <c r="C526" s="66" t="s">
        <v>928</v>
      </c>
      <c r="D526" s="66" t="s">
        <v>28</v>
      </c>
      <c r="E526" s="66" t="s">
        <v>308</v>
      </c>
      <c r="F526" s="66" t="s">
        <v>876</v>
      </c>
      <c r="G526" s="72">
        <v>19119</v>
      </c>
      <c r="H526" s="73">
        <v>4</v>
      </c>
      <c r="I526" s="74">
        <v>19124</v>
      </c>
      <c r="J526" s="68">
        <v>2.0916126333403055E-4</v>
      </c>
      <c r="K526" s="75">
        <v>17620</v>
      </c>
      <c r="L526" s="73">
        <v>1</v>
      </c>
      <c r="M526" s="73">
        <v>17622</v>
      </c>
      <c r="N526" s="68">
        <v>5.6747247758483716E-5</v>
      </c>
      <c r="O526" s="75">
        <v>16941</v>
      </c>
      <c r="P526" s="73">
        <v>2</v>
      </c>
      <c r="Q526" s="73">
        <v>16944</v>
      </c>
      <c r="R526" s="69">
        <v>1.1803588290840416E-4</v>
      </c>
      <c r="S526" s="73">
        <v>53680</v>
      </c>
      <c r="T526" s="73">
        <v>7</v>
      </c>
      <c r="U526" s="73">
        <v>53690</v>
      </c>
      <c r="V526" s="76">
        <v>1.30385381936037E-4</v>
      </c>
      <c r="W526" s="81">
        <v>5.2423241272981997E-5</v>
      </c>
      <c r="X526" s="77">
        <v>2.6862514855573302E-4</v>
      </c>
      <c r="Y526" s="81">
        <v>8.5548576163951498E-17</v>
      </c>
      <c r="Z526" s="66">
        <v>0</v>
      </c>
      <c r="AA526" s="77">
        <v>1.22258960710748E-4</v>
      </c>
      <c r="AC526" s="66" t="s">
        <v>308</v>
      </c>
    </row>
    <row r="527" spans="1:29" s="78" customFormat="1" x14ac:dyDescent="0.2">
      <c r="A527" s="66" t="s">
        <v>774</v>
      </c>
      <c r="B527" s="71" t="s">
        <v>302</v>
      </c>
      <c r="C527" s="66" t="s">
        <v>928</v>
      </c>
      <c r="D527" s="66" t="s">
        <v>28</v>
      </c>
      <c r="E527" s="66" t="s">
        <v>308</v>
      </c>
      <c r="F527" s="66" t="s">
        <v>877</v>
      </c>
      <c r="G527" s="72">
        <v>24405</v>
      </c>
      <c r="H527" s="73">
        <v>4</v>
      </c>
      <c r="I527" s="74">
        <v>24409</v>
      </c>
      <c r="J527" s="68">
        <v>1.6387398090868122E-4</v>
      </c>
      <c r="K527" s="75">
        <v>26688</v>
      </c>
      <c r="L527" s="73">
        <v>9</v>
      </c>
      <c r="M527" s="73">
        <v>26702</v>
      </c>
      <c r="N527" s="68">
        <v>3.3705340423938283E-4</v>
      </c>
      <c r="O527" s="75">
        <v>24920</v>
      </c>
      <c r="P527" s="73">
        <v>3</v>
      </c>
      <c r="Q527" s="73">
        <v>24925</v>
      </c>
      <c r="R527" s="69">
        <v>1.2036108324974925E-4</v>
      </c>
      <c r="S527" s="73">
        <v>76013</v>
      </c>
      <c r="T527" s="73">
        <v>16</v>
      </c>
      <c r="U527" s="73">
        <v>76036</v>
      </c>
      <c r="V527" s="76">
        <v>2.1044601402096601E-4</v>
      </c>
      <c r="W527" s="66">
        <v>1.20292712022794E-4</v>
      </c>
      <c r="X527" s="77">
        <v>3.41728705336764E-4</v>
      </c>
      <c r="Y527" s="81">
        <v>7.5791509611814993E-5</v>
      </c>
      <c r="Z527" s="66">
        <v>0</v>
      </c>
      <c r="AA527" s="77">
        <v>2.00750268047512E-4</v>
      </c>
      <c r="AC527" s="66" t="s">
        <v>308</v>
      </c>
    </row>
    <row r="528" spans="1:29" s="78" customFormat="1" x14ac:dyDescent="0.2">
      <c r="A528" s="66" t="s">
        <v>774</v>
      </c>
      <c r="B528" s="71" t="s">
        <v>302</v>
      </c>
      <c r="C528" s="66" t="s">
        <v>928</v>
      </c>
      <c r="D528" s="66" t="s">
        <v>28</v>
      </c>
      <c r="E528" s="66" t="s">
        <v>308</v>
      </c>
      <c r="F528" s="66" t="s">
        <v>878</v>
      </c>
      <c r="G528" s="72">
        <v>21758</v>
      </c>
      <c r="H528" s="73">
        <v>4</v>
      </c>
      <c r="I528" s="74">
        <v>21766</v>
      </c>
      <c r="J528" s="68">
        <v>1.8377285674905816E-4</v>
      </c>
      <c r="K528" s="75">
        <v>21877</v>
      </c>
      <c r="L528" s="73">
        <v>2</v>
      </c>
      <c r="M528" s="73">
        <v>21879</v>
      </c>
      <c r="N528" s="68">
        <v>9.1411856117738465E-5</v>
      </c>
      <c r="O528" s="75">
        <v>42924</v>
      </c>
      <c r="P528" s="73">
        <v>4</v>
      </c>
      <c r="Q528" s="73">
        <v>42931</v>
      </c>
      <c r="R528" s="69">
        <v>9.3172765600614936E-5</v>
      </c>
      <c r="S528" s="73">
        <v>86559</v>
      </c>
      <c r="T528" s="73">
        <v>10</v>
      </c>
      <c r="U528" s="73">
        <v>86576</v>
      </c>
      <c r="V528" s="76">
        <v>1.1551479166907299E-4</v>
      </c>
      <c r="W528" s="81">
        <v>5.5395177907706098E-5</v>
      </c>
      <c r="X528" s="77">
        <v>2.12425520002042E-4</v>
      </c>
      <c r="Y528" s="81">
        <v>1.4136506751896801E-16</v>
      </c>
      <c r="Z528" s="66">
        <v>0</v>
      </c>
      <c r="AA528" s="79">
        <v>7.7189538442485296E-5</v>
      </c>
      <c r="AC528" s="66" t="s">
        <v>308</v>
      </c>
    </row>
    <row r="529" spans="1:29" s="78" customFormat="1" x14ac:dyDescent="0.2">
      <c r="A529" s="66" t="s">
        <v>774</v>
      </c>
      <c r="B529" s="71" t="s">
        <v>302</v>
      </c>
      <c r="C529" s="66" t="s">
        <v>928</v>
      </c>
      <c r="D529" s="66" t="s">
        <v>28</v>
      </c>
      <c r="E529" s="66" t="s">
        <v>308</v>
      </c>
      <c r="F529" s="66" t="s">
        <v>879</v>
      </c>
      <c r="G529" s="72">
        <v>42952</v>
      </c>
      <c r="H529" s="73">
        <v>7</v>
      </c>
      <c r="I529" s="74">
        <v>42960</v>
      </c>
      <c r="J529" s="68">
        <v>1.6294227188081936E-4</v>
      </c>
      <c r="K529" s="75">
        <v>48234</v>
      </c>
      <c r="L529" s="73">
        <v>3</v>
      </c>
      <c r="M529" s="73">
        <v>48237</v>
      </c>
      <c r="N529" s="68">
        <v>6.2192922445425712E-5</v>
      </c>
      <c r="O529" s="75">
        <v>35312</v>
      </c>
      <c r="P529" s="73">
        <v>7</v>
      </c>
      <c r="Q529" s="73">
        <v>35319</v>
      </c>
      <c r="R529" s="69">
        <v>1.9819360684051078E-4</v>
      </c>
      <c r="S529" s="73">
        <v>126498</v>
      </c>
      <c r="T529" s="73">
        <v>17</v>
      </c>
      <c r="U529" s="73">
        <v>126516</v>
      </c>
      <c r="V529" s="76">
        <v>1.34371418408884E-4</v>
      </c>
      <c r="W529" s="81">
        <v>7.8278189164687303E-5</v>
      </c>
      <c r="X529" s="77">
        <v>2.1513296907620401E-4</v>
      </c>
      <c r="Y529" s="81">
        <v>5.5836963014076605E-7</v>
      </c>
      <c r="Z529" s="66">
        <v>0</v>
      </c>
      <c r="AA529" s="79">
        <v>8.17665846588243E-5</v>
      </c>
      <c r="AC529" s="66" t="s">
        <v>308</v>
      </c>
    </row>
    <row r="530" spans="1:29" s="78" customFormat="1" x14ac:dyDescent="0.2">
      <c r="A530" s="66" t="s">
        <v>774</v>
      </c>
      <c r="B530" s="71" t="s">
        <v>302</v>
      </c>
      <c r="C530" s="66" t="s">
        <v>928</v>
      </c>
      <c r="D530" s="66" t="s">
        <v>28</v>
      </c>
      <c r="E530" s="66" t="s">
        <v>308</v>
      </c>
      <c r="F530" s="66" t="s">
        <v>880</v>
      </c>
      <c r="G530" s="72">
        <v>33627</v>
      </c>
      <c r="H530" s="73">
        <v>6</v>
      </c>
      <c r="I530" s="74">
        <v>33635</v>
      </c>
      <c r="J530" s="68">
        <v>1.7838561022744166E-4</v>
      </c>
      <c r="K530" s="75">
        <v>38898</v>
      </c>
      <c r="L530" s="73">
        <v>4</v>
      </c>
      <c r="M530" s="73">
        <v>38905</v>
      </c>
      <c r="N530" s="68">
        <v>1.0281454825857859E-4</v>
      </c>
      <c r="O530" s="75">
        <v>45385</v>
      </c>
      <c r="P530" s="73">
        <v>3</v>
      </c>
      <c r="Q530" s="73">
        <v>45390</v>
      </c>
      <c r="R530" s="69">
        <v>6.6093853271645742E-5</v>
      </c>
      <c r="S530" s="73">
        <v>117910</v>
      </c>
      <c r="T530" s="73">
        <v>13</v>
      </c>
      <c r="U530" s="73">
        <v>117930</v>
      </c>
      <c r="V530" s="76">
        <v>1.1024142872891601E-4</v>
      </c>
      <c r="W530" s="81">
        <v>5.8700181774375198E-5</v>
      </c>
      <c r="X530" s="77">
        <v>1.88508822528499E-4</v>
      </c>
      <c r="Y530" s="81">
        <v>1.34911614265787E-16</v>
      </c>
      <c r="Z530" s="66">
        <v>0</v>
      </c>
      <c r="AA530" s="79">
        <v>5.94224755014345E-5</v>
      </c>
      <c r="AC530" s="66" t="s">
        <v>308</v>
      </c>
    </row>
    <row r="531" spans="1:29" s="82" customFormat="1" x14ac:dyDescent="0.2">
      <c r="A531" s="66" t="s">
        <v>774</v>
      </c>
      <c r="B531" s="71" t="s">
        <v>302</v>
      </c>
      <c r="C531" s="66" t="s">
        <v>928</v>
      </c>
      <c r="D531" s="66" t="s">
        <v>28</v>
      </c>
      <c r="E531" s="66" t="s">
        <v>308</v>
      </c>
      <c r="F531" s="66" t="s">
        <v>881</v>
      </c>
      <c r="G531" s="72">
        <v>52587</v>
      </c>
      <c r="H531" s="73">
        <v>3</v>
      </c>
      <c r="I531" s="74">
        <v>52593</v>
      </c>
      <c r="J531" s="68">
        <v>5.7041811647937938E-5</v>
      </c>
      <c r="K531" s="75">
        <v>52793</v>
      </c>
      <c r="L531" s="73">
        <v>8</v>
      </c>
      <c r="M531" s="73">
        <v>52803</v>
      </c>
      <c r="N531" s="68">
        <v>1.5150654318883396E-4</v>
      </c>
      <c r="O531" s="75">
        <v>28550</v>
      </c>
      <c r="P531" s="73">
        <v>7</v>
      </c>
      <c r="Q531" s="73">
        <v>28559</v>
      </c>
      <c r="R531" s="69">
        <v>2.4510662138030044E-4</v>
      </c>
      <c r="S531" s="73">
        <v>133930</v>
      </c>
      <c r="T531" s="73">
        <v>18</v>
      </c>
      <c r="U531" s="73">
        <v>133955</v>
      </c>
      <c r="V531" s="76">
        <v>1.3438050586794901E-4</v>
      </c>
      <c r="W531" s="81">
        <v>7.9644286913032204E-5</v>
      </c>
      <c r="X531" s="77">
        <v>2.1237085151206699E-4</v>
      </c>
      <c r="Y531" s="66" t="s">
        <v>832</v>
      </c>
      <c r="Z531" s="66" t="s">
        <v>832</v>
      </c>
      <c r="AA531" s="77" t="s">
        <v>832</v>
      </c>
      <c r="AC531" s="66" t="s">
        <v>308</v>
      </c>
    </row>
    <row r="532" spans="1:29" s="82" customFormat="1" x14ac:dyDescent="0.2">
      <c r="A532" s="66" t="s">
        <v>774</v>
      </c>
      <c r="B532" s="71" t="s">
        <v>302</v>
      </c>
      <c r="C532" s="66" t="s">
        <v>928</v>
      </c>
      <c r="D532" s="66" t="s">
        <v>28</v>
      </c>
      <c r="E532" s="66" t="s">
        <v>308</v>
      </c>
      <c r="F532" s="66" t="s">
        <v>882</v>
      </c>
      <c r="G532" s="72">
        <v>38625</v>
      </c>
      <c r="H532" s="73">
        <v>3</v>
      </c>
      <c r="I532" s="74">
        <v>38628</v>
      </c>
      <c r="J532" s="68">
        <v>7.7663870767319041E-5</v>
      </c>
      <c r="K532" s="75">
        <v>49274</v>
      </c>
      <c r="L532" s="73">
        <v>8</v>
      </c>
      <c r="M532" s="73">
        <v>49284</v>
      </c>
      <c r="N532" s="68">
        <v>1.6232448664881097E-4</v>
      </c>
      <c r="O532" s="75">
        <v>37839</v>
      </c>
      <c r="P532" s="73">
        <v>2</v>
      </c>
      <c r="Q532" s="73">
        <v>37843</v>
      </c>
      <c r="R532" s="69">
        <v>5.2849932616335912E-5</v>
      </c>
      <c r="S532" s="73">
        <v>125738</v>
      </c>
      <c r="T532" s="73">
        <v>13</v>
      </c>
      <c r="U532" s="73">
        <v>125755</v>
      </c>
      <c r="V532" s="76">
        <v>1.03378899571375E-4</v>
      </c>
      <c r="W532" s="81">
        <v>5.5046021558410203E-5</v>
      </c>
      <c r="X532" s="77">
        <v>1.7677457864302801E-4</v>
      </c>
      <c r="Y532" s="66" t="s">
        <v>832</v>
      </c>
      <c r="Z532" s="66" t="s">
        <v>832</v>
      </c>
      <c r="AA532" s="77" t="s">
        <v>832</v>
      </c>
      <c r="AC532" s="66" t="s">
        <v>308</v>
      </c>
    </row>
    <row r="533" spans="1:29" s="82" customFormat="1" x14ac:dyDescent="0.2">
      <c r="A533" s="83" t="s">
        <v>774</v>
      </c>
      <c r="B533" s="84" t="s">
        <v>302</v>
      </c>
      <c r="C533" s="83" t="s">
        <v>928</v>
      </c>
      <c r="D533" s="83" t="s">
        <v>28</v>
      </c>
      <c r="E533" s="83" t="s">
        <v>308</v>
      </c>
      <c r="F533" s="83" t="s">
        <v>883</v>
      </c>
      <c r="G533" s="85">
        <v>35068</v>
      </c>
      <c r="H533" s="86">
        <v>7</v>
      </c>
      <c r="I533" s="87">
        <v>35077</v>
      </c>
      <c r="J533" s="88">
        <v>1.9956096587507485E-4</v>
      </c>
      <c r="K533" s="89">
        <v>38473</v>
      </c>
      <c r="L533" s="86">
        <v>5</v>
      </c>
      <c r="M533" s="86">
        <v>38479</v>
      </c>
      <c r="N533" s="88">
        <v>1.2994100678292056E-4</v>
      </c>
      <c r="O533" s="89">
        <v>40419</v>
      </c>
      <c r="P533" s="86">
        <v>7</v>
      </c>
      <c r="Q533" s="86">
        <v>40428</v>
      </c>
      <c r="R533" s="90">
        <v>1.7314732363708321E-4</v>
      </c>
      <c r="S533" s="86">
        <v>113960</v>
      </c>
      <c r="T533" s="86">
        <v>19</v>
      </c>
      <c r="U533" s="86">
        <v>113984</v>
      </c>
      <c r="V533" s="91">
        <v>1.6669737407768099E-4</v>
      </c>
      <c r="W533" s="83">
        <v>1.0036559728343E-4</v>
      </c>
      <c r="X533" s="93">
        <v>2.6030641302201798E-4</v>
      </c>
      <c r="Y533" s="83" t="s">
        <v>832</v>
      </c>
      <c r="Z533" s="83" t="s">
        <v>832</v>
      </c>
      <c r="AA533" s="93" t="s">
        <v>832</v>
      </c>
      <c r="AC533" s="83" t="s">
        <v>308</v>
      </c>
    </row>
    <row r="534" spans="1:29" s="78" customFormat="1" x14ac:dyDescent="0.2">
      <c r="A534" s="66" t="s">
        <v>775</v>
      </c>
      <c r="B534" s="71" t="s">
        <v>309</v>
      </c>
      <c r="C534" s="66" t="s">
        <v>929</v>
      </c>
      <c r="D534" s="66" t="s">
        <v>930</v>
      </c>
      <c r="E534" s="66" t="s">
        <v>931</v>
      </c>
      <c r="F534" s="66" t="s">
        <v>867</v>
      </c>
      <c r="G534" s="72">
        <v>10387</v>
      </c>
      <c r="H534" s="73">
        <v>10480</v>
      </c>
      <c r="I534" s="74">
        <v>20868</v>
      </c>
      <c r="J534" s="68">
        <v>0.502204331991566</v>
      </c>
      <c r="K534" s="75">
        <v>11476</v>
      </c>
      <c r="L534" s="73">
        <v>12090</v>
      </c>
      <c r="M534" s="73">
        <v>23566</v>
      </c>
      <c r="N534" s="68">
        <v>0.51302724263769839</v>
      </c>
      <c r="O534" s="75">
        <v>14152</v>
      </c>
      <c r="P534" s="73">
        <v>16780</v>
      </c>
      <c r="Q534" s="73">
        <v>30933</v>
      </c>
      <c r="R534" s="69">
        <v>0.54246274205541012</v>
      </c>
      <c r="S534" s="73">
        <v>36015</v>
      </c>
      <c r="T534" s="73">
        <v>39350</v>
      </c>
      <c r="U534" s="73">
        <v>75367</v>
      </c>
      <c r="V534" s="76">
        <v>0.52212565514496101</v>
      </c>
      <c r="W534" s="66">
        <v>0.51855201069321</v>
      </c>
      <c r="X534" s="77">
        <v>0.52569759601668498</v>
      </c>
      <c r="Y534" s="66">
        <v>0.52210475813226098</v>
      </c>
      <c r="Z534" s="66">
        <v>0.51853766303149096</v>
      </c>
      <c r="AA534" s="77">
        <v>0.52567034246532895</v>
      </c>
      <c r="AC534" s="66" t="s">
        <v>320</v>
      </c>
    </row>
    <row r="535" spans="1:29" s="78" customFormat="1" x14ac:dyDescent="0.2">
      <c r="A535" s="66" t="s">
        <v>775</v>
      </c>
      <c r="B535" s="71" t="s">
        <v>309</v>
      </c>
      <c r="C535" s="66" t="s">
        <v>929</v>
      </c>
      <c r="D535" s="66" t="s">
        <v>930</v>
      </c>
      <c r="E535" s="66" t="s">
        <v>931</v>
      </c>
      <c r="F535" s="66" t="s">
        <v>868</v>
      </c>
      <c r="G535" s="72">
        <v>16716</v>
      </c>
      <c r="H535" s="73">
        <v>16880</v>
      </c>
      <c r="I535" s="74">
        <v>33596</v>
      </c>
      <c r="J535" s="68">
        <v>0.50244076675794735</v>
      </c>
      <c r="K535" s="75">
        <v>15316</v>
      </c>
      <c r="L535" s="73">
        <v>18142</v>
      </c>
      <c r="M535" s="73">
        <v>33460</v>
      </c>
      <c r="N535" s="68">
        <v>0.54219964136282128</v>
      </c>
      <c r="O535" s="75">
        <v>19554</v>
      </c>
      <c r="P535" s="73">
        <v>23446</v>
      </c>
      <c r="Q535" s="73">
        <v>43000</v>
      </c>
      <c r="R535" s="69">
        <v>0.54525581395348832</v>
      </c>
      <c r="S535" s="73">
        <v>51586</v>
      </c>
      <c r="T535" s="73">
        <v>58468</v>
      </c>
      <c r="U535" s="73">
        <v>110056</v>
      </c>
      <c r="V535" s="76">
        <v>0.53126646918785303</v>
      </c>
      <c r="W535" s="66">
        <v>0.528312883937753</v>
      </c>
      <c r="X535" s="77">
        <v>0.53421840654730901</v>
      </c>
      <c r="Y535" s="66">
        <v>0.53124596548669301</v>
      </c>
      <c r="Z535" s="66">
        <v>0.52829687520351298</v>
      </c>
      <c r="AA535" s="77">
        <v>0.53419361020220901</v>
      </c>
      <c r="AC535" s="66" t="s">
        <v>320</v>
      </c>
    </row>
    <row r="536" spans="1:29" s="78" customFormat="1" x14ac:dyDescent="0.2">
      <c r="A536" s="66" t="s">
        <v>775</v>
      </c>
      <c r="B536" s="71" t="s">
        <v>309</v>
      </c>
      <c r="C536" s="66" t="s">
        <v>929</v>
      </c>
      <c r="D536" s="66" t="s">
        <v>930</v>
      </c>
      <c r="E536" s="66" t="s">
        <v>931</v>
      </c>
      <c r="F536" s="66" t="s">
        <v>869</v>
      </c>
      <c r="G536" s="72">
        <v>20506</v>
      </c>
      <c r="H536" s="73">
        <v>22918</v>
      </c>
      <c r="I536" s="74">
        <v>43424</v>
      </c>
      <c r="J536" s="68">
        <v>0.52777266028002945</v>
      </c>
      <c r="K536" s="75">
        <v>26082</v>
      </c>
      <c r="L536" s="73">
        <v>27718</v>
      </c>
      <c r="M536" s="73">
        <v>53801</v>
      </c>
      <c r="N536" s="68">
        <v>0.51519488485344134</v>
      </c>
      <c r="O536" s="75">
        <v>33915</v>
      </c>
      <c r="P536" s="73">
        <v>38076</v>
      </c>
      <c r="Q536" s="73">
        <v>71996</v>
      </c>
      <c r="R536" s="69">
        <v>0.52886271459525525</v>
      </c>
      <c r="S536" s="73">
        <v>80503</v>
      </c>
      <c r="T536" s="73">
        <v>88712</v>
      </c>
      <c r="U536" s="73">
        <v>169221</v>
      </c>
      <c r="V536" s="76">
        <v>0.524256123866088</v>
      </c>
      <c r="W536" s="66">
        <v>0.521873263340913</v>
      </c>
      <c r="X536" s="77">
        <v>0.52663815326308705</v>
      </c>
      <c r="Y536" s="66">
        <v>0.52423532036730203</v>
      </c>
      <c r="Z536" s="66">
        <v>0.52185533002042395</v>
      </c>
      <c r="AA536" s="77">
        <v>0.52661456691351505</v>
      </c>
      <c r="AC536" s="66" t="s">
        <v>320</v>
      </c>
    </row>
    <row r="537" spans="1:29" s="78" customFormat="1" x14ac:dyDescent="0.2">
      <c r="A537" s="66" t="s">
        <v>775</v>
      </c>
      <c r="B537" s="71" t="s">
        <v>309</v>
      </c>
      <c r="C537" s="66" t="s">
        <v>929</v>
      </c>
      <c r="D537" s="66" t="s">
        <v>930</v>
      </c>
      <c r="E537" s="66" t="s">
        <v>931</v>
      </c>
      <c r="F537" s="66" t="s">
        <v>870</v>
      </c>
      <c r="G537" s="72">
        <v>21328</v>
      </c>
      <c r="H537" s="73">
        <v>174</v>
      </c>
      <c r="I537" s="74">
        <v>21504</v>
      </c>
      <c r="J537" s="68">
        <v>8.0915178571428579E-3</v>
      </c>
      <c r="K537" s="75">
        <v>29017</v>
      </c>
      <c r="L537" s="73">
        <v>245</v>
      </c>
      <c r="M537" s="73">
        <v>29265</v>
      </c>
      <c r="N537" s="68">
        <v>8.3717751580386131E-3</v>
      </c>
      <c r="O537" s="75">
        <v>61885</v>
      </c>
      <c r="P537" s="73">
        <v>551</v>
      </c>
      <c r="Q537" s="73">
        <v>62439</v>
      </c>
      <c r="R537" s="69">
        <v>8.8246128221143843E-3</v>
      </c>
      <c r="S537" s="73">
        <v>112230</v>
      </c>
      <c r="T537" s="73">
        <v>970</v>
      </c>
      <c r="U537" s="73">
        <v>113208</v>
      </c>
      <c r="V537" s="76">
        <v>8.5689045936395807E-3</v>
      </c>
      <c r="W537" s="66">
        <v>8.0401759240139106E-3</v>
      </c>
      <c r="X537" s="77">
        <v>9.1230359350676898E-3</v>
      </c>
      <c r="Y537" s="66">
        <v>8.5255595801563208E-3</v>
      </c>
      <c r="Z537" s="66">
        <v>7.9992760387867599E-3</v>
      </c>
      <c r="AA537" s="77">
        <v>9.0740379774490697E-3</v>
      </c>
      <c r="AC537" s="66" t="s">
        <v>320</v>
      </c>
    </row>
    <row r="538" spans="1:29" s="78" customFormat="1" x14ac:dyDescent="0.2">
      <c r="A538" s="66" t="s">
        <v>775</v>
      </c>
      <c r="B538" s="71" t="s">
        <v>309</v>
      </c>
      <c r="C538" s="66" t="s">
        <v>929</v>
      </c>
      <c r="D538" s="66" t="s">
        <v>930</v>
      </c>
      <c r="E538" s="66" t="s">
        <v>931</v>
      </c>
      <c r="F538" s="66" t="s">
        <v>871</v>
      </c>
      <c r="G538" s="72">
        <v>17018</v>
      </c>
      <c r="H538" s="73">
        <v>101</v>
      </c>
      <c r="I538" s="74">
        <v>17119</v>
      </c>
      <c r="J538" s="68">
        <v>5.8998773292832521E-3</v>
      </c>
      <c r="K538" s="75">
        <v>46210</v>
      </c>
      <c r="L538" s="73">
        <v>261</v>
      </c>
      <c r="M538" s="73">
        <v>46472</v>
      </c>
      <c r="N538" s="68">
        <v>5.6162850748838009E-3</v>
      </c>
      <c r="O538" s="75">
        <v>58944</v>
      </c>
      <c r="P538" s="73">
        <v>391</v>
      </c>
      <c r="Q538" s="73">
        <v>59338</v>
      </c>
      <c r="R538" s="69">
        <v>6.5893693754423806E-3</v>
      </c>
      <c r="S538" s="73">
        <v>122172</v>
      </c>
      <c r="T538" s="73">
        <v>753</v>
      </c>
      <c r="U538" s="73">
        <v>122929</v>
      </c>
      <c r="V538" s="76">
        <v>6.1256863941427696E-3</v>
      </c>
      <c r="W538" s="66">
        <v>5.6971170848794401E-3</v>
      </c>
      <c r="X538" s="77">
        <v>6.5777985877957402E-3</v>
      </c>
      <c r="Y538" s="66">
        <v>6.0822411988504001E-3</v>
      </c>
      <c r="Z538" s="66">
        <v>5.6557779353032002E-3</v>
      </c>
      <c r="AA538" s="77">
        <v>6.5292246820413402E-3</v>
      </c>
      <c r="AC538" s="66" t="s">
        <v>320</v>
      </c>
    </row>
    <row r="539" spans="1:29" s="78" customFormat="1" x14ac:dyDescent="0.2">
      <c r="A539" s="66" t="s">
        <v>775</v>
      </c>
      <c r="B539" s="71" t="s">
        <v>309</v>
      </c>
      <c r="C539" s="66" t="s">
        <v>929</v>
      </c>
      <c r="D539" s="66" t="s">
        <v>930</v>
      </c>
      <c r="E539" s="66" t="s">
        <v>931</v>
      </c>
      <c r="F539" s="66" t="s">
        <v>872</v>
      </c>
      <c r="G539" s="72">
        <v>21681</v>
      </c>
      <c r="H539" s="73">
        <v>1108</v>
      </c>
      <c r="I539" s="74">
        <v>22791</v>
      </c>
      <c r="J539" s="68">
        <v>4.8615681628713089E-2</v>
      </c>
      <c r="K539" s="75">
        <v>32094</v>
      </c>
      <c r="L539" s="73">
        <v>1585</v>
      </c>
      <c r="M539" s="73">
        <v>33683</v>
      </c>
      <c r="N539" s="68">
        <v>4.7056378588605528E-2</v>
      </c>
      <c r="O539" s="75">
        <v>64437</v>
      </c>
      <c r="P539" s="73">
        <v>3445</v>
      </c>
      <c r="Q539" s="73">
        <v>67887</v>
      </c>
      <c r="R539" s="69">
        <v>5.0746092771811982E-2</v>
      </c>
      <c r="S539" s="73">
        <v>118212</v>
      </c>
      <c r="T539" s="73">
        <v>6138</v>
      </c>
      <c r="U539" s="73">
        <v>124361</v>
      </c>
      <c r="V539" s="76">
        <v>4.9360675512665902E-2</v>
      </c>
      <c r="W539" s="66">
        <v>4.8163182269258697E-2</v>
      </c>
      <c r="X539" s="77">
        <v>5.0579239019196101E-2</v>
      </c>
      <c r="Y539" s="66">
        <v>4.9319101452994098E-2</v>
      </c>
      <c r="Z539" s="66">
        <v>4.8124173572134603E-2</v>
      </c>
      <c r="AA539" s="77">
        <v>5.0532584398474502E-2</v>
      </c>
      <c r="AC539" s="66" t="s">
        <v>320</v>
      </c>
    </row>
    <row r="540" spans="1:29" s="78" customFormat="1" x14ac:dyDescent="0.2">
      <c r="A540" s="66" t="s">
        <v>775</v>
      </c>
      <c r="B540" s="71" t="s">
        <v>309</v>
      </c>
      <c r="C540" s="66" t="s">
        <v>929</v>
      </c>
      <c r="D540" s="66" t="s">
        <v>930</v>
      </c>
      <c r="E540" s="66" t="s">
        <v>931</v>
      </c>
      <c r="F540" s="66" t="s">
        <v>873</v>
      </c>
      <c r="G540" s="72">
        <v>3874</v>
      </c>
      <c r="H540" s="73">
        <v>113</v>
      </c>
      <c r="I540" s="74">
        <v>3987</v>
      </c>
      <c r="J540" s="68">
        <v>2.8342111863556559E-2</v>
      </c>
      <c r="K540" s="75">
        <v>30033</v>
      </c>
      <c r="L540" s="73">
        <v>1524</v>
      </c>
      <c r="M540" s="73">
        <v>31558</v>
      </c>
      <c r="N540" s="68">
        <v>4.8292033715698082E-2</v>
      </c>
      <c r="O540" s="75">
        <v>36896</v>
      </c>
      <c r="P540" s="73">
        <v>1554</v>
      </c>
      <c r="Q540" s="73">
        <v>38451</v>
      </c>
      <c r="R540" s="69">
        <v>4.0415073730202075E-2</v>
      </c>
      <c r="S540" s="73">
        <v>70803</v>
      </c>
      <c r="T540" s="73">
        <v>3191</v>
      </c>
      <c r="U540" s="73">
        <v>73996</v>
      </c>
      <c r="V540" s="76">
        <v>4.3125118252831302E-2</v>
      </c>
      <c r="W540" s="66">
        <v>4.16726319838083E-2</v>
      </c>
      <c r="X540" s="77">
        <v>4.4613563970680302E-2</v>
      </c>
      <c r="Y540" s="66">
        <v>4.30832716170821E-2</v>
      </c>
      <c r="Z540" s="66">
        <v>4.1635198831127401E-2</v>
      </c>
      <c r="AA540" s="77">
        <v>4.4562962795966103E-2</v>
      </c>
      <c r="AC540" s="66" t="s">
        <v>320</v>
      </c>
    </row>
    <row r="541" spans="1:29" s="78" customFormat="1" x14ac:dyDescent="0.2">
      <c r="A541" s="66" t="s">
        <v>775</v>
      </c>
      <c r="B541" s="71" t="s">
        <v>309</v>
      </c>
      <c r="C541" s="66" t="s">
        <v>929</v>
      </c>
      <c r="D541" s="66" t="s">
        <v>930</v>
      </c>
      <c r="E541" s="66" t="s">
        <v>931</v>
      </c>
      <c r="F541" s="66" t="s">
        <v>874</v>
      </c>
      <c r="G541" s="72">
        <v>20470</v>
      </c>
      <c r="H541" s="73">
        <v>647</v>
      </c>
      <c r="I541" s="74">
        <v>21121</v>
      </c>
      <c r="J541" s="68">
        <v>3.063301926992093E-2</v>
      </c>
      <c r="K541" s="75">
        <v>34569</v>
      </c>
      <c r="L541" s="73">
        <v>900</v>
      </c>
      <c r="M541" s="73">
        <v>35470</v>
      </c>
      <c r="N541" s="68">
        <v>2.5373555117000283E-2</v>
      </c>
      <c r="O541" s="75">
        <v>33200</v>
      </c>
      <c r="P541" s="73">
        <v>901</v>
      </c>
      <c r="Q541" s="73">
        <v>34105</v>
      </c>
      <c r="R541" s="69">
        <v>2.6418413722328105E-2</v>
      </c>
      <c r="S541" s="73">
        <v>88239</v>
      </c>
      <c r="T541" s="73">
        <v>2448</v>
      </c>
      <c r="U541" s="73">
        <v>90696</v>
      </c>
      <c r="V541" s="76">
        <v>2.69939462105925E-2</v>
      </c>
      <c r="W541" s="66">
        <v>2.5948791739397601E-2</v>
      </c>
      <c r="X541" s="77">
        <v>2.80695013461504E-2</v>
      </c>
      <c r="Y541" s="66">
        <v>2.69513959896222E-2</v>
      </c>
      <c r="Z541" s="66">
        <v>2.5909696634276499E-2</v>
      </c>
      <c r="AA541" s="77">
        <v>2.80197982734132E-2</v>
      </c>
      <c r="AC541" s="66" t="s">
        <v>320</v>
      </c>
    </row>
    <row r="542" spans="1:29" s="78" customFormat="1" x14ac:dyDescent="0.2">
      <c r="A542" s="66" t="s">
        <v>775</v>
      </c>
      <c r="B542" s="71" t="s">
        <v>309</v>
      </c>
      <c r="C542" s="66" t="s">
        <v>929</v>
      </c>
      <c r="D542" s="66" t="s">
        <v>930</v>
      </c>
      <c r="E542" s="66" t="s">
        <v>931</v>
      </c>
      <c r="F542" s="66" t="s">
        <v>875</v>
      </c>
      <c r="G542" s="72">
        <v>14993</v>
      </c>
      <c r="H542" s="73">
        <v>1583</v>
      </c>
      <c r="I542" s="74">
        <v>16576</v>
      </c>
      <c r="J542" s="68">
        <v>9.5499517374517381E-2</v>
      </c>
      <c r="K542" s="75">
        <v>35852</v>
      </c>
      <c r="L542" s="73">
        <v>3106</v>
      </c>
      <c r="M542" s="73">
        <v>38960</v>
      </c>
      <c r="N542" s="68">
        <v>7.9722792607802878E-2</v>
      </c>
      <c r="O542" s="75">
        <v>46575</v>
      </c>
      <c r="P542" s="73">
        <v>3901</v>
      </c>
      <c r="Q542" s="73">
        <v>50486</v>
      </c>
      <c r="R542" s="69">
        <v>7.7268945846373255E-2</v>
      </c>
      <c r="S542" s="73">
        <v>97420</v>
      </c>
      <c r="T542" s="73">
        <v>8590</v>
      </c>
      <c r="U542" s="73">
        <v>106022</v>
      </c>
      <c r="V542" s="76">
        <v>8.1030091500801801E-2</v>
      </c>
      <c r="W542" s="66">
        <v>7.9394189274798396E-2</v>
      </c>
      <c r="X542" s="77">
        <v>8.2688958060763207E-2</v>
      </c>
      <c r="Y542" s="66">
        <v>8.0989900884670896E-2</v>
      </c>
      <c r="Z542" s="66">
        <v>7.9357181982688998E-2</v>
      </c>
      <c r="AA542" s="77">
        <v>8.2642859944932395E-2</v>
      </c>
      <c r="AC542" s="66" t="s">
        <v>320</v>
      </c>
    </row>
    <row r="543" spans="1:29" s="78" customFormat="1" x14ac:dyDescent="0.2">
      <c r="A543" s="66" t="s">
        <v>775</v>
      </c>
      <c r="B543" s="71" t="s">
        <v>309</v>
      </c>
      <c r="C543" s="66" t="s">
        <v>929</v>
      </c>
      <c r="D543" s="66" t="s">
        <v>930</v>
      </c>
      <c r="E543" s="66" t="s">
        <v>931</v>
      </c>
      <c r="F543" s="66" t="s">
        <v>876</v>
      </c>
      <c r="G543" s="72">
        <v>38528</v>
      </c>
      <c r="H543" s="73">
        <v>4</v>
      </c>
      <c r="I543" s="74">
        <v>38535</v>
      </c>
      <c r="J543" s="68">
        <v>1.0380173867912288E-4</v>
      </c>
      <c r="K543" s="75">
        <v>19750</v>
      </c>
      <c r="L543" s="73">
        <v>1</v>
      </c>
      <c r="M543" s="73">
        <v>19751</v>
      </c>
      <c r="N543" s="68">
        <v>5.0630347830489598E-5</v>
      </c>
      <c r="O543" s="75">
        <v>49846</v>
      </c>
      <c r="P543" s="73">
        <v>3</v>
      </c>
      <c r="Q543" s="73">
        <v>49850</v>
      </c>
      <c r="R543" s="69">
        <v>6.0180541624874626E-5</v>
      </c>
      <c r="S543" s="73">
        <v>108124</v>
      </c>
      <c r="T543" s="73">
        <v>8</v>
      </c>
      <c r="U543" s="73">
        <v>108136</v>
      </c>
      <c r="V543" s="80">
        <v>7.3983649613435404E-5</v>
      </c>
      <c r="W543" s="81">
        <v>3.1941412461920702E-5</v>
      </c>
      <c r="X543" s="77">
        <v>1.45772050603425E-4</v>
      </c>
      <c r="Y543" s="81">
        <v>3.17551374347167E-5</v>
      </c>
      <c r="Z543" s="66">
        <v>0</v>
      </c>
      <c r="AA543" s="79">
        <v>9.7480462001222796E-5</v>
      </c>
      <c r="AC543" s="66" t="s">
        <v>320</v>
      </c>
    </row>
    <row r="544" spans="1:29" s="78" customFormat="1" x14ac:dyDescent="0.2">
      <c r="A544" s="66" t="s">
        <v>775</v>
      </c>
      <c r="B544" s="71" t="s">
        <v>309</v>
      </c>
      <c r="C544" s="66" t="s">
        <v>929</v>
      </c>
      <c r="D544" s="66" t="s">
        <v>930</v>
      </c>
      <c r="E544" s="66" t="s">
        <v>931</v>
      </c>
      <c r="F544" s="66" t="s">
        <v>877</v>
      </c>
      <c r="G544" s="72">
        <v>36842</v>
      </c>
      <c r="H544" s="73">
        <v>0</v>
      </c>
      <c r="I544" s="74">
        <v>36844</v>
      </c>
      <c r="J544" s="68">
        <v>0</v>
      </c>
      <c r="K544" s="75">
        <v>22023</v>
      </c>
      <c r="L544" s="73">
        <v>1</v>
      </c>
      <c r="M544" s="73">
        <v>22028</v>
      </c>
      <c r="N544" s="68">
        <v>4.5396767750136188E-5</v>
      </c>
      <c r="O544" s="75">
        <v>48587</v>
      </c>
      <c r="P544" s="73">
        <v>3</v>
      </c>
      <c r="Q544" s="73">
        <v>48593</v>
      </c>
      <c r="R544" s="69">
        <v>6.1737287263597643E-5</v>
      </c>
      <c r="S544" s="73">
        <v>107452</v>
      </c>
      <c r="T544" s="73">
        <v>4</v>
      </c>
      <c r="U544" s="73">
        <v>107465</v>
      </c>
      <c r="V544" s="80">
        <v>3.7224538415723601E-5</v>
      </c>
      <c r="W544" s="81">
        <v>1.0142524014312801E-5</v>
      </c>
      <c r="X544" s="79">
        <v>9.5306834769781103E-5</v>
      </c>
      <c r="Y544" s="81">
        <v>1.1895821731579E-16</v>
      </c>
      <c r="Z544" s="66">
        <v>0</v>
      </c>
      <c r="AA544" s="79">
        <v>4.7727752069599399E-5</v>
      </c>
      <c r="AC544" s="66" t="s">
        <v>320</v>
      </c>
    </row>
    <row r="545" spans="1:29" s="78" customFormat="1" x14ac:dyDescent="0.2">
      <c r="A545" s="66" t="s">
        <v>775</v>
      </c>
      <c r="B545" s="71" t="s">
        <v>309</v>
      </c>
      <c r="C545" s="66" t="s">
        <v>929</v>
      </c>
      <c r="D545" s="66" t="s">
        <v>930</v>
      </c>
      <c r="E545" s="66" t="s">
        <v>931</v>
      </c>
      <c r="F545" s="66" t="s">
        <v>878</v>
      </c>
      <c r="G545" s="72">
        <v>43046</v>
      </c>
      <c r="H545" s="73">
        <v>1</v>
      </c>
      <c r="I545" s="74">
        <v>43050</v>
      </c>
      <c r="J545" s="68">
        <v>2.3228803716608595E-5</v>
      </c>
      <c r="K545" s="75">
        <v>31229</v>
      </c>
      <c r="L545" s="73">
        <v>3</v>
      </c>
      <c r="M545" s="73">
        <v>31237</v>
      </c>
      <c r="N545" s="68">
        <v>9.6039952620290044E-5</v>
      </c>
      <c r="O545" s="75">
        <v>60335</v>
      </c>
      <c r="P545" s="73">
        <v>4</v>
      </c>
      <c r="Q545" s="73">
        <v>60345</v>
      </c>
      <c r="R545" s="69">
        <v>6.6285524898500295E-5</v>
      </c>
      <c r="S545" s="73">
        <v>134610</v>
      </c>
      <c r="T545" s="73">
        <v>8</v>
      </c>
      <c r="U545" s="73">
        <v>134632</v>
      </c>
      <c r="V545" s="80">
        <v>5.9427416838758598E-5</v>
      </c>
      <c r="W545" s="81">
        <v>2.5656878493588001E-5</v>
      </c>
      <c r="X545" s="77">
        <v>1.17092325726957E-4</v>
      </c>
      <c r="Y545" s="81">
        <v>1.7524967727072901E-5</v>
      </c>
      <c r="Z545" s="66">
        <v>0</v>
      </c>
      <c r="AA545" s="79">
        <v>7.1138401584473895E-5</v>
      </c>
      <c r="AC545" s="66" t="s">
        <v>320</v>
      </c>
    </row>
    <row r="546" spans="1:29" s="78" customFormat="1" x14ac:dyDescent="0.2">
      <c r="A546" s="66" t="s">
        <v>775</v>
      </c>
      <c r="B546" s="71" t="s">
        <v>309</v>
      </c>
      <c r="C546" s="66" t="s">
        <v>929</v>
      </c>
      <c r="D546" s="66" t="s">
        <v>930</v>
      </c>
      <c r="E546" s="66" t="s">
        <v>931</v>
      </c>
      <c r="F546" s="66" t="s">
        <v>879</v>
      </c>
      <c r="G546" s="72">
        <v>44081</v>
      </c>
      <c r="H546" s="73">
        <v>1</v>
      </c>
      <c r="I546" s="74">
        <v>44087</v>
      </c>
      <c r="J546" s="68">
        <v>2.2682423390115001E-5</v>
      </c>
      <c r="K546" s="75">
        <v>53370</v>
      </c>
      <c r="L546" s="73">
        <v>7</v>
      </c>
      <c r="M546" s="73">
        <v>53379</v>
      </c>
      <c r="N546" s="68">
        <v>1.3113771333295865E-4</v>
      </c>
      <c r="O546" s="75">
        <v>54348</v>
      </c>
      <c r="P546" s="73">
        <v>6</v>
      </c>
      <c r="Q546" s="73">
        <v>54355</v>
      </c>
      <c r="R546" s="69">
        <v>1.1038542912335571E-4</v>
      </c>
      <c r="S546" s="73">
        <v>151799</v>
      </c>
      <c r="T546" s="73">
        <v>14</v>
      </c>
      <c r="U546" s="73">
        <v>151821</v>
      </c>
      <c r="V546" s="80">
        <v>9.2218716447208096E-5</v>
      </c>
      <c r="W546" s="81">
        <v>5.04177181603217E-5</v>
      </c>
      <c r="X546" s="77">
        <v>1.54722500507175E-4</v>
      </c>
      <c r="Y546" s="81">
        <v>4.9777983221208201E-5</v>
      </c>
      <c r="Z546" s="81">
        <v>3.7984070272349598E-6</v>
      </c>
      <c r="AA546" s="77">
        <v>1.09288619181146E-4</v>
      </c>
      <c r="AC546" s="66" t="s">
        <v>320</v>
      </c>
    </row>
    <row r="547" spans="1:29" s="78" customFormat="1" x14ac:dyDescent="0.2">
      <c r="A547" s="66" t="s">
        <v>775</v>
      </c>
      <c r="B547" s="71" t="s">
        <v>309</v>
      </c>
      <c r="C547" s="66" t="s">
        <v>929</v>
      </c>
      <c r="D547" s="66" t="s">
        <v>930</v>
      </c>
      <c r="E547" s="66" t="s">
        <v>931</v>
      </c>
      <c r="F547" s="66" t="s">
        <v>880</v>
      </c>
      <c r="G547" s="72">
        <v>17875</v>
      </c>
      <c r="H547" s="73">
        <v>2</v>
      </c>
      <c r="I547" s="74">
        <v>17878</v>
      </c>
      <c r="J547" s="68">
        <v>1.1186933661483388E-4</v>
      </c>
      <c r="K547" s="75">
        <v>15078</v>
      </c>
      <c r="L547" s="73">
        <v>2</v>
      </c>
      <c r="M547" s="73">
        <v>15081</v>
      </c>
      <c r="N547" s="68">
        <v>1.3261720045089847E-4</v>
      </c>
      <c r="O547" s="75">
        <v>17451</v>
      </c>
      <c r="P547" s="73">
        <v>1</v>
      </c>
      <c r="Q547" s="73">
        <v>17453</v>
      </c>
      <c r="R547" s="69">
        <v>5.72967398155045E-5</v>
      </c>
      <c r="S547" s="73">
        <v>50404</v>
      </c>
      <c r="T547" s="73">
        <v>5</v>
      </c>
      <c r="U547" s="73">
        <v>50412</v>
      </c>
      <c r="V547" s="80">
        <v>9.9188636949750999E-5</v>
      </c>
      <c r="W547" s="81">
        <v>3.2207039636253899E-5</v>
      </c>
      <c r="X547" s="77">
        <v>2.3145788105450701E-4</v>
      </c>
      <c r="Y547" s="81">
        <v>5.6555744042473097E-5</v>
      </c>
      <c r="Z547" s="66">
        <v>0</v>
      </c>
      <c r="AA547" s="77">
        <v>1.7157738807797599E-4</v>
      </c>
      <c r="AC547" s="66" t="s">
        <v>320</v>
      </c>
    </row>
    <row r="548" spans="1:29" s="82" customFormat="1" x14ac:dyDescent="0.2">
      <c r="A548" s="66" t="s">
        <v>775</v>
      </c>
      <c r="B548" s="71" t="s">
        <v>309</v>
      </c>
      <c r="C548" s="66" t="s">
        <v>929</v>
      </c>
      <c r="D548" s="66" t="s">
        <v>930</v>
      </c>
      <c r="E548" s="66" t="s">
        <v>931</v>
      </c>
      <c r="F548" s="66" t="s">
        <v>881</v>
      </c>
      <c r="G548" s="72">
        <v>45081</v>
      </c>
      <c r="H548" s="73">
        <v>4</v>
      </c>
      <c r="I548" s="74">
        <v>45087</v>
      </c>
      <c r="J548" s="68">
        <v>8.8717368642846051E-5</v>
      </c>
      <c r="K548" s="75">
        <v>58179</v>
      </c>
      <c r="L548" s="73">
        <v>1</v>
      </c>
      <c r="M548" s="73">
        <v>58181</v>
      </c>
      <c r="N548" s="68">
        <v>1.7187741702617692E-5</v>
      </c>
      <c r="O548" s="75">
        <v>63726</v>
      </c>
      <c r="P548" s="73">
        <v>2</v>
      </c>
      <c r="Q548" s="73">
        <v>63735</v>
      </c>
      <c r="R548" s="69">
        <v>3.1379932533145056E-5</v>
      </c>
      <c r="S548" s="73">
        <v>166986</v>
      </c>
      <c r="T548" s="73">
        <v>7</v>
      </c>
      <c r="U548" s="73">
        <v>167003</v>
      </c>
      <c r="V548" s="80">
        <v>4.1917924703430701E-5</v>
      </c>
      <c r="W548" s="81">
        <v>1.6853340535461201E-5</v>
      </c>
      <c r="X548" s="79">
        <v>8.6365026237592195E-5</v>
      </c>
      <c r="Y548" s="66" t="s">
        <v>832</v>
      </c>
      <c r="Z548" s="66" t="s">
        <v>832</v>
      </c>
      <c r="AA548" s="77" t="s">
        <v>832</v>
      </c>
      <c r="AC548" s="66" t="s">
        <v>320</v>
      </c>
    </row>
    <row r="549" spans="1:29" s="82" customFormat="1" x14ac:dyDescent="0.2">
      <c r="A549" s="66" t="s">
        <v>775</v>
      </c>
      <c r="B549" s="71" t="s">
        <v>309</v>
      </c>
      <c r="C549" s="66" t="s">
        <v>929</v>
      </c>
      <c r="D549" s="66" t="s">
        <v>930</v>
      </c>
      <c r="E549" s="66" t="s">
        <v>931</v>
      </c>
      <c r="F549" s="66" t="s">
        <v>882</v>
      </c>
      <c r="G549" s="72">
        <v>14835</v>
      </c>
      <c r="H549" s="73">
        <v>1</v>
      </c>
      <c r="I549" s="74">
        <v>14838</v>
      </c>
      <c r="J549" s="68">
        <v>6.739452756436177E-5</v>
      </c>
      <c r="K549" s="75">
        <v>42465</v>
      </c>
      <c r="L549" s="73">
        <v>1</v>
      </c>
      <c r="M549" s="73">
        <v>42472</v>
      </c>
      <c r="N549" s="68">
        <v>2.3544923714447166E-5</v>
      </c>
      <c r="O549" s="75">
        <v>62558</v>
      </c>
      <c r="P549" s="73">
        <v>2</v>
      </c>
      <c r="Q549" s="73">
        <v>62566</v>
      </c>
      <c r="R549" s="69">
        <v>3.1966243646709076E-5</v>
      </c>
      <c r="S549" s="73">
        <v>119858</v>
      </c>
      <c r="T549" s="73">
        <v>4</v>
      </c>
      <c r="U549" s="73">
        <v>119876</v>
      </c>
      <c r="V549" s="80">
        <v>3.3371710800754203E-5</v>
      </c>
      <c r="W549" s="81">
        <v>9.0927404670018098E-6</v>
      </c>
      <c r="X549" s="79">
        <v>8.5442609186326397E-5</v>
      </c>
      <c r="Y549" s="66" t="s">
        <v>832</v>
      </c>
      <c r="Z549" s="66" t="s">
        <v>832</v>
      </c>
      <c r="AA549" s="77" t="s">
        <v>832</v>
      </c>
      <c r="AC549" s="66" t="s">
        <v>320</v>
      </c>
    </row>
    <row r="550" spans="1:29" s="82" customFormat="1" x14ac:dyDescent="0.2">
      <c r="A550" s="83" t="s">
        <v>775</v>
      </c>
      <c r="B550" s="84" t="s">
        <v>309</v>
      </c>
      <c r="C550" s="83" t="s">
        <v>929</v>
      </c>
      <c r="D550" s="83" t="s">
        <v>930</v>
      </c>
      <c r="E550" s="83" t="s">
        <v>931</v>
      </c>
      <c r="F550" s="83" t="s">
        <v>883</v>
      </c>
      <c r="G550" s="85">
        <v>40623</v>
      </c>
      <c r="H550" s="86">
        <v>1</v>
      </c>
      <c r="I550" s="87">
        <v>40630</v>
      </c>
      <c r="J550" s="88">
        <v>2.4612355402412009E-5</v>
      </c>
      <c r="K550" s="89">
        <v>39138</v>
      </c>
      <c r="L550" s="86">
        <v>2</v>
      </c>
      <c r="M550" s="86">
        <v>39143</v>
      </c>
      <c r="N550" s="88">
        <v>5.1094704033926883E-5</v>
      </c>
      <c r="O550" s="89">
        <v>44961</v>
      </c>
      <c r="P550" s="86">
        <v>3</v>
      </c>
      <c r="Q550" s="86">
        <v>44970</v>
      </c>
      <c r="R550" s="90">
        <v>6.6711140760507002E-5</v>
      </c>
      <c r="S550" s="86">
        <v>124722</v>
      </c>
      <c r="T550" s="86">
        <v>6</v>
      </c>
      <c r="U550" s="86">
        <v>124743</v>
      </c>
      <c r="V550" s="94">
        <v>4.8104675774485299E-5</v>
      </c>
      <c r="W550" s="95">
        <v>1.7653766213339001E-5</v>
      </c>
      <c r="X550" s="93">
        <v>1.04700664238967E-4</v>
      </c>
      <c r="Y550" s="83" t="s">
        <v>832</v>
      </c>
      <c r="Z550" s="83" t="s">
        <v>832</v>
      </c>
      <c r="AA550" s="93" t="s">
        <v>832</v>
      </c>
      <c r="AC550" s="83" t="s">
        <v>320</v>
      </c>
    </row>
    <row r="551" spans="1:29" s="78" customFormat="1" x14ac:dyDescent="0.2">
      <c r="A551" s="66" t="s">
        <v>776</v>
      </c>
      <c r="B551" s="71" t="s">
        <v>322</v>
      </c>
      <c r="C551" s="66" t="s">
        <v>932</v>
      </c>
      <c r="D551" s="66" t="s">
        <v>308</v>
      </c>
      <c r="E551" s="66" t="s">
        <v>886</v>
      </c>
      <c r="F551" s="66" t="s">
        <v>867</v>
      </c>
      <c r="G551" s="72">
        <v>16254</v>
      </c>
      <c r="H551" s="73">
        <v>16133</v>
      </c>
      <c r="I551" s="74">
        <v>32390</v>
      </c>
      <c r="J551" s="68">
        <v>0.49808582895955544</v>
      </c>
      <c r="K551" s="75">
        <v>11345</v>
      </c>
      <c r="L551" s="73">
        <v>11143</v>
      </c>
      <c r="M551" s="73">
        <v>22492</v>
      </c>
      <c r="N551" s="68">
        <v>0.49542059398897387</v>
      </c>
      <c r="O551" s="75">
        <v>13863</v>
      </c>
      <c r="P551" s="73">
        <v>14407</v>
      </c>
      <c r="Q551" s="73">
        <v>28276</v>
      </c>
      <c r="R551" s="69">
        <v>0.50951336822747206</v>
      </c>
      <c r="S551" s="73">
        <v>41462</v>
      </c>
      <c r="T551" s="73">
        <v>41683</v>
      </c>
      <c r="U551" s="73">
        <v>83158</v>
      </c>
      <c r="V551" s="76">
        <v>0.50132900354801901</v>
      </c>
      <c r="W551" s="66">
        <v>0.49792440548264399</v>
      </c>
      <c r="X551" s="77">
        <v>0.50473350887176605</v>
      </c>
      <c r="Y551" s="66">
        <v>0.50128500885446303</v>
      </c>
      <c r="Z551" s="66">
        <v>0.49788607131401402</v>
      </c>
      <c r="AA551" s="77">
        <v>0.50468386029507495</v>
      </c>
      <c r="AC551" s="66" t="s">
        <v>28</v>
      </c>
    </row>
    <row r="552" spans="1:29" s="78" customFormat="1" x14ac:dyDescent="0.2">
      <c r="A552" s="66" t="s">
        <v>776</v>
      </c>
      <c r="B552" s="71" t="s">
        <v>322</v>
      </c>
      <c r="C552" s="66" t="s">
        <v>932</v>
      </c>
      <c r="D552" s="66" t="s">
        <v>308</v>
      </c>
      <c r="E552" s="66" t="s">
        <v>886</v>
      </c>
      <c r="F552" s="66" t="s">
        <v>868</v>
      </c>
      <c r="G552" s="72">
        <v>17085</v>
      </c>
      <c r="H552" s="73">
        <v>18263</v>
      </c>
      <c r="I552" s="74">
        <v>35354</v>
      </c>
      <c r="J552" s="68">
        <v>0.51657521072580193</v>
      </c>
      <c r="K552" s="75">
        <v>14670</v>
      </c>
      <c r="L552" s="73">
        <v>15503</v>
      </c>
      <c r="M552" s="73">
        <v>30181</v>
      </c>
      <c r="N552" s="68">
        <v>0.51366753918027896</v>
      </c>
      <c r="O552" s="75">
        <v>13691</v>
      </c>
      <c r="P552" s="73">
        <v>14189</v>
      </c>
      <c r="Q552" s="73">
        <v>27882</v>
      </c>
      <c r="R552" s="69">
        <v>0.50889462735815216</v>
      </c>
      <c r="S552" s="73">
        <v>45446</v>
      </c>
      <c r="T552" s="73">
        <v>47955</v>
      </c>
      <c r="U552" s="73">
        <v>93417</v>
      </c>
      <c r="V552" s="76">
        <v>0.51343133371163097</v>
      </c>
      <c r="W552" s="66">
        <v>0.51022018029406802</v>
      </c>
      <c r="X552" s="77">
        <v>0.51664165287941899</v>
      </c>
      <c r="Y552" s="66">
        <v>0.513388402306169</v>
      </c>
      <c r="Z552" s="66">
        <v>0.51018231352584698</v>
      </c>
      <c r="AA552" s="77">
        <v>0.51659375747456704</v>
      </c>
      <c r="AC552" s="66" t="s">
        <v>28</v>
      </c>
    </row>
    <row r="553" spans="1:29" s="78" customFormat="1" x14ac:dyDescent="0.2">
      <c r="A553" s="66" t="s">
        <v>776</v>
      </c>
      <c r="B553" s="71" t="s">
        <v>322</v>
      </c>
      <c r="C553" s="66" t="s">
        <v>932</v>
      </c>
      <c r="D553" s="66" t="s">
        <v>308</v>
      </c>
      <c r="E553" s="66" t="s">
        <v>886</v>
      </c>
      <c r="F553" s="66" t="s">
        <v>869</v>
      </c>
      <c r="G553" s="72">
        <v>15118</v>
      </c>
      <c r="H553" s="73">
        <v>15276</v>
      </c>
      <c r="I553" s="74">
        <v>30401</v>
      </c>
      <c r="J553" s="68">
        <v>0.50248347093845602</v>
      </c>
      <c r="K553" s="75">
        <v>13883</v>
      </c>
      <c r="L553" s="73">
        <v>13754</v>
      </c>
      <c r="M553" s="73">
        <v>27641</v>
      </c>
      <c r="N553" s="68">
        <v>0.4975941536123874</v>
      </c>
      <c r="O553" s="75">
        <v>15876</v>
      </c>
      <c r="P553" s="73">
        <v>16485</v>
      </c>
      <c r="Q553" s="73">
        <v>32368</v>
      </c>
      <c r="R553" s="69">
        <v>0.50929930795847755</v>
      </c>
      <c r="S553" s="73">
        <v>44877</v>
      </c>
      <c r="T553" s="73">
        <v>45515</v>
      </c>
      <c r="U553" s="73">
        <v>90410</v>
      </c>
      <c r="V553" s="76">
        <v>0.50352907336932495</v>
      </c>
      <c r="W553" s="66">
        <v>0.50026403781367501</v>
      </c>
      <c r="X553" s="77">
        <v>0.50679388242171597</v>
      </c>
      <c r="Y553" s="66">
        <v>0.50348527479780303</v>
      </c>
      <c r="Z553" s="66">
        <v>0.50022543747368298</v>
      </c>
      <c r="AA553" s="77">
        <v>0.50674490591817201</v>
      </c>
      <c r="AC553" s="66" t="s">
        <v>28</v>
      </c>
    </row>
    <row r="554" spans="1:29" s="78" customFormat="1" x14ac:dyDescent="0.2">
      <c r="A554" s="66" t="s">
        <v>776</v>
      </c>
      <c r="B554" s="71" t="s">
        <v>322</v>
      </c>
      <c r="C554" s="66" t="s">
        <v>932</v>
      </c>
      <c r="D554" s="66" t="s">
        <v>308</v>
      </c>
      <c r="E554" s="66" t="s">
        <v>886</v>
      </c>
      <c r="F554" s="66" t="s">
        <v>870</v>
      </c>
      <c r="G554" s="72">
        <v>27181</v>
      </c>
      <c r="H554" s="73">
        <v>3</v>
      </c>
      <c r="I554" s="74">
        <v>27186</v>
      </c>
      <c r="J554" s="68">
        <v>1.1035091591260208E-4</v>
      </c>
      <c r="K554" s="75">
        <v>32702</v>
      </c>
      <c r="L554" s="73">
        <v>2</v>
      </c>
      <c r="M554" s="73">
        <v>32710</v>
      </c>
      <c r="N554" s="68">
        <v>6.1143381228981957E-5</v>
      </c>
      <c r="O554" s="75">
        <v>17511</v>
      </c>
      <c r="P554" s="73">
        <v>2</v>
      </c>
      <c r="Q554" s="73">
        <v>17516</v>
      </c>
      <c r="R554" s="69">
        <v>1.1418131993605846E-4</v>
      </c>
      <c r="S554" s="73">
        <v>77394</v>
      </c>
      <c r="T554" s="73">
        <v>7</v>
      </c>
      <c r="U554" s="73">
        <v>77412</v>
      </c>
      <c r="V554" s="80">
        <v>9.0438108034779897E-5</v>
      </c>
      <c r="W554" s="81">
        <v>3.6361558246555502E-5</v>
      </c>
      <c r="X554" s="77">
        <v>1.86328132838041E-4</v>
      </c>
      <c r="Y554" s="81">
        <v>5.7069058854258996E-6</v>
      </c>
      <c r="Z554" s="66">
        <v>0</v>
      </c>
      <c r="AA554" s="79">
        <v>9.4636521843086097E-5</v>
      </c>
      <c r="AC554" s="66" t="s">
        <v>28</v>
      </c>
    </row>
    <row r="555" spans="1:29" s="78" customFormat="1" x14ac:dyDescent="0.2">
      <c r="A555" s="66" t="s">
        <v>776</v>
      </c>
      <c r="B555" s="71" t="s">
        <v>322</v>
      </c>
      <c r="C555" s="66" t="s">
        <v>932</v>
      </c>
      <c r="D555" s="66" t="s">
        <v>308</v>
      </c>
      <c r="E555" s="66" t="s">
        <v>886</v>
      </c>
      <c r="F555" s="66" t="s">
        <v>871</v>
      </c>
      <c r="G555" s="72">
        <v>40791</v>
      </c>
      <c r="H555" s="73">
        <v>6</v>
      </c>
      <c r="I555" s="74">
        <v>40804</v>
      </c>
      <c r="J555" s="68">
        <v>1.4704440741103813E-4</v>
      </c>
      <c r="K555" s="75">
        <v>38779</v>
      </c>
      <c r="L555" s="73">
        <v>4</v>
      </c>
      <c r="M555" s="73">
        <v>38789</v>
      </c>
      <c r="N555" s="68">
        <v>1.0312201912913455E-4</v>
      </c>
      <c r="O555" s="75">
        <v>27859</v>
      </c>
      <c r="P555" s="73">
        <v>8</v>
      </c>
      <c r="Q555" s="73">
        <v>27870</v>
      </c>
      <c r="R555" s="69">
        <v>2.8704700394689632E-4</v>
      </c>
      <c r="S555" s="73">
        <v>107429</v>
      </c>
      <c r="T555" s="73">
        <v>18</v>
      </c>
      <c r="U555" s="73">
        <v>107463</v>
      </c>
      <c r="V555" s="76">
        <v>1.67524453916815E-4</v>
      </c>
      <c r="W555" s="81">
        <v>9.9288534268013702E-5</v>
      </c>
      <c r="X555" s="77">
        <v>2.64747989046896E-4</v>
      </c>
      <c r="Y555" s="81">
        <v>8.1481477449907506E-5</v>
      </c>
      <c r="Z555" s="81">
        <v>5.0665220725751101E-6</v>
      </c>
      <c r="AA555" s="77">
        <v>1.7613939194682001E-4</v>
      </c>
      <c r="AC555" s="66" t="s">
        <v>28</v>
      </c>
    </row>
    <row r="556" spans="1:29" s="78" customFormat="1" x14ac:dyDescent="0.2">
      <c r="A556" s="66" t="s">
        <v>776</v>
      </c>
      <c r="B556" s="71" t="s">
        <v>322</v>
      </c>
      <c r="C556" s="66" t="s">
        <v>932</v>
      </c>
      <c r="D556" s="66" t="s">
        <v>308</v>
      </c>
      <c r="E556" s="66" t="s">
        <v>886</v>
      </c>
      <c r="F556" s="66" t="s">
        <v>872</v>
      </c>
      <c r="G556" s="72">
        <v>32316</v>
      </c>
      <c r="H556" s="73">
        <v>4</v>
      </c>
      <c r="I556" s="74">
        <v>32323</v>
      </c>
      <c r="J556" s="68">
        <v>1.23750889459518E-4</v>
      </c>
      <c r="K556" s="75">
        <v>25983</v>
      </c>
      <c r="L556" s="73">
        <v>2</v>
      </c>
      <c r="M556" s="73">
        <v>25994</v>
      </c>
      <c r="N556" s="68">
        <v>7.6940832499807648E-5</v>
      </c>
      <c r="O556" s="75">
        <v>24453</v>
      </c>
      <c r="P556" s="73">
        <v>1</v>
      </c>
      <c r="Q556" s="73">
        <v>24458</v>
      </c>
      <c r="R556" s="69">
        <v>4.088641753209584E-5</v>
      </c>
      <c r="S556" s="73">
        <v>82752</v>
      </c>
      <c r="T556" s="73">
        <v>7</v>
      </c>
      <c r="U556" s="73">
        <v>82775</v>
      </c>
      <c r="V556" s="80">
        <v>8.4582945661499097E-5</v>
      </c>
      <c r="W556" s="81">
        <v>3.4007385540564502E-5</v>
      </c>
      <c r="X556" s="77">
        <v>1.7426537998180801E-4</v>
      </c>
      <c r="Y556" s="81">
        <v>3.8945494290288098E-8</v>
      </c>
      <c r="Z556" s="66">
        <v>0</v>
      </c>
      <c r="AA556" s="79">
        <v>8.3784660247491197E-5</v>
      </c>
      <c r="AC556" s="66" t="s">
        <v>28</v>
      </c>
    </row>
    <row r="557" spans="1:29" s="78" customFormat="1" x14ac:dyDescent="0.2">
      <c r="A557" s="66" t="s">
        <v>776</v>
      </c>
      <c r="B557" s="71" t="s">
        <v>322</v>
      </c>
      <c r="C557" s="66" t="s">
        <v>932</v>
      </c>
      <c r="D557" s="66" t="s">
        <v>308</v>
      </c>
      <c r="E557" s="66" t="s">
        <v>886</v>
      </c>
      <c r="F557" s="66" t="s">
        <v>873</v>
      </c>
      <c r="G557" s="72">
        <v>22207</v>
      </c>
      <c r="H557" s="73">
        <v>1</v>
      </c>
      <c r="I557" s="74">
        <v>22213</v>
      </c>
      <c r="J557" s="68">
        <v>4.501868275334264E-5</v>
      </c>
      <c r="K557" s="75">
        <v>32037</v>
      </c>
      <c r="L557" s="73">
        <v>3</v>
      </c>
      <c r="M557" s="73">
        <v>32049</v>
      </c>
      <c r="N557" s="68">
        <v>9.3606664794533372E-5</v>
      </c>
      <c r="O557" s="75">
        <v>29669</v>
      </c>
      <c r="P557" s="73">
        <v>2</v>
      </c>
      <c r="Q557" s="73">
        <v>29673</v>
      </c>
      <c r="R557" s="69">
        <v>6.7401341286691603E-5</v>
      </c>
      <c r="S557" s="73">
        <v>83913</v>
      </c>
      <c r="T557" s="73">
        <v>6</v>
      </c>
      <c r="U557" s="73">
        <v>83935</v>
      </c>
      <c r="V557" s="80">
        <v>7.14975154613377E-5</v>
      </c>
      <c r="W557" s="81">
        <v>2.6238765516560401E-5</v>
      </c>
      <c r="X557" s="77">
        <v>1.5561344548181301E-4</v>
      </c>
      <c r="Y557" s="81">
        <v>1.41573867531185E-16</v>
      </c>
      <c r="Z557" s="66">
        <v>0</v>
      </c>
      <c r="AA557" s="79">
        <v>6.7351619386411802E-5</v>
      </c>
      <c r="AC557" s="66" t="s">
        <v>28</v>
      </c>
    </row>
    <row r="558" spans="1:29" s="78" customFormat="1" x14ac:dyDescent="0.2">
      <c r="A558" s="66" t="s">
        <v>776</v>
      </c>
      <c r="B558" s="71" t="s">
        <v>322</v>
      </c>
      <c r="C558" s="66" t="s">
        <v>932</v>
      </c>
      <c r="D558" s="66" t="s">
        <v>308</v>
      </c>
      <c r="E558" s="66" t="s">
        <v>886</v>
      </c>
      <c r="F558" s="66" t="s">
        <v>874</v>
      </c>
      <c r="G558" s="72">
        <v>304</v>
      </c>
      <c r="H558" s="73">
        <v>0</v>
      </c>
      <c r="I558" s="74">
        <v>304</v>
      </c>
      <c r="J558" s="68">
        <v>0</v>
      </c>
      <c r="K558" s="75" t="s">
        <v>832</v>
      </c>
      <c r="L558" s="73" t="s">
        <v>832</v>
      </c>
      <c r="M558" s="73" t="s">
        <v>832</v>
      </c>
      <c r="N558" s="68" t="s">
        <v>832</v>
      </c>
      <c r="O558" s="75">
        <v>240</v>
      </c>
      <c r="P558" s="73">
        <v>1</v>
      </c>
      <c r="Q558" s="73">
        <v>241</v>
      </c>
      <c r="R558" s="69">
        <v>4.1493775933609959E-3</v>
      </c>
      <c r="S558" s="73">
        <v>544</v>
      </c>
      <c r="T558" s="73">
        <v>1</v>
      </c>
      <c r="U558" s="73">
        <v>545</v>
      </c>
      <c r="V558" s="76">
        <v>1.83150183150183E-3</v>
      </c>
      <c r="W558" s="81">
        <v>4.6368536639011E-5</v>
      </c>
      <c r="X558" s="77">
        <v>1.0161856522557199E-2</v>
      </c>
      <c r="Y558" s="66">
        <v>1.7436136587228399E-3</v>
      </c>
      <c r="Z558" s="81">
        <v>1.6553615240047099E-5</v>
      </c>
      <c r="AA558" s="77">
        <v>7.9517079626617998E-3</v>
      </c>
      <c r="AC558" s="66" t="s">
        <v>28</v>
      </c>
    </row>
    <row r="559" spans="1:29" s="78" customFormat="1" x14ac:dyDescent="0.2">
      <c r="A559" s="66" t="s">
        <v>776</v>
      </c>
      <c r="B559" s="71" t="s">
        <v>322</v>
      </c>
      <c r="C559" s="66" t="s">
        <v>932</v>
      </c>
      <c r="D559" s="66" t="s">
        <v>308</v>
      </c>
      <c r="E559" s="66" t="s">
        <v>886</v>
      </c>
      <c r="F559" s="66" t="s">
        <v>875</v>
      </c>
      <c r="G559" s="72">
        <v>9131</v>
      </c>
      <c r="H559" s="73">
        <v>1</v>
      </c>
      <c r="I559" s="74">
        <v>9133</v>
      </c>
      <c r="J559" s="68">
        <v>1.0949304719150334E-4</v>
      </c>
      <c r="K559" s="75">
        <v>8855</v>
      </c>
      <c r="L559" s="73">
        <v>2</v>
      </c>
      <c r="M559" s="73">
        <v>8858</v>
      </c>
      <c r="N559" s="68">
        <v>2.2578460149017836E-4</v>
      </c>
      <c r="O559" s="75">
        <v>14924</v>
      </c>
      <c r="P559" s="73">
        <v>2</v>
      </c>
      <c r="Q559" s="73">
        <v>14929</v>
      </c>
      <c r="R559" s="69">
        <v>1.3396744591064372E-4</v>
      </c>
      <c r="S559" s="73">
        <v>32910</v>
      </c>
      <c r="T559" s="73">
        <v>5</v>
      </c>
      <c r="U559" s="73">
        <v>32920</v>
      </c>
      <c r="V559" s="76">
        <v>1.51906425641805E-4</v>
      </c>
      <c r="W559" s="81">
        <v>4.9325383652322699E-5</v>
      </c>
      <c r="X559" s="77">
        <v>3.5446301566055202E-4</v>
      </c>
      <c r="Y559" s="81">
        <v>6.5856457621479598E-5</v>
      </c>
      <c r="Z559" s="66">
        <v>0</v>
      </c>
      <c r="AA559" s="77">
        <v>2.4250091134391501E-4</v>
      </c>
      <c r="AC559" s="66" t="s">
        <v>28</v>
      </c>
    </row>
    <row r="560" spans="1:29" s="78" customFormat="1" x14ac:dyDescent="0.2">
      <c r="A560" s="66" t="s">
        <v>776</v>
      </c>
      <c r="B560" s="71" t="s">
        <v>322</v>
      </c>
      <c r="C560" s="66" t="s">
        <v>932</v>
      </c>
      <c r="D560" s="66" t="s">
        <v>308</v>
      </c>
      <c r="E560" s="66" t="s">
        <v>886</v>
      </c>
      <c r="F560" s="66" t="s">
        <v>876</v>
      </c>
      <c r="G560" s="72">
        <v>15488</v>
      </c>
      <c r="H560" s="73">
        <v>4</v>
      </c>
      <c r="I560" s="74">
        <v>15493</v>
      </c>
      <c r="J560" s="68">
        <v>2.5818111405150713E-4</v>
      </c>
      <c r="K560" s="75">
        <v>14183</v>
      </c>
      <c r="L560" s="73">
        <v>2</v>
      </c>
      <c r="M560" s="73">
        <v>14187</v>
      </c>
      <c r="N560" s="68">
        <v>1.409741312469162E-4</v>
      </c>
      <c r="O560" s="75">
        <v>20028</v>
      </c>
      <c r="P560" s="73">
        <v>1</v>
      </c>
      <c r="Q560" s="73">
        <v>20029</v>
      </c>
      <c r="R560" s="69">
        <v>4.9927604972789453E-5</v>
      </c>
      <c r="S560" s="73">
        <v>49699</v>
      </c>
      <c r="T560" s="73">
        <v>7</v>
      </c>
      <c r="U560" s="73">
        <v>49709</v>
      </c>
      <c r="V560" s="76">
        <v>1.4082806904599E-4</v>
      </c>
      <c r="W560" s="81">
        <v>5.6622002221443401E-5</v>
      </c>
      <c r="X560" s="77">
        <v>2.90137981337651E-4</v>
      </c>
      <c r="Y560" s="81">
        <v>5.4977064922616598E-5</v>
      </c>
      <c r="Z560" s="66">
        <v>0</v>
      </c>
      <c r="AA560" s="77">
        <v>1.8947179917889201E-4</v>
      </c>
      <c r="AC560" s="66" t="s">
        <v>28</v>
      </c>
    </row>
    <row r="561" spans="1:29" s="78" customFormat="1" x14ac:dyDescent="0.2">
      <c r="A561" s="66" t="s">
        <v>776</v>
      </c>
      <c r="B561" s="71" t="s">
        <v>322</v>
      </c>
      <c r="C561" s="66" t="s">
        <v>932</v>
      </c>
      <c r="D561" s="66" t="s">
        <v>308</v>
      </c>
      <c r="E561" s="66" t="s">
        <v>886</v>
      </c>
      <c r="F561" s="66" t="s">
        <v>877</v>
      </c>
      <c r="G561" s="72">
        <v>32606</v>
      </c>
      <c r="H561" s="73">
        <v>4</v>
      </c>
      <c r="I561" s="74">
        <v>32615</v>
      </c>
      <c r="J561" s="68">
        <v>1.2264295569523224E-4</v>
      </c>
      <c r="K561" s="75">
        <v>24995</v>
      </c>
      <c r="L561" s="73">
        <v>4</v>
      </c>
      <c r="M561" s="73">
        <v>25002</v>
      </c>
      <c r="N561" s="68">
        <v>1.5998720102391808E-4</v>
      </c>
      <c r="O561" s="75">
        <v>36021</v>
      </c>
      <c r="P561" s="73">
        <v>3</v>
      </c>
      <c r="Q561" s="73">
        <v>36031</v>
      </c>
      <c r="R561" s="69">
        <v>8.3261635813604946E-5</v>
      </c>
      <c r="S561" s="73">
        <v>93622</v>
      </c>
      <c r="T561" s="73">
        <v>11</v>
      </c>
      <c r="U561" s="73">
        <v>93648</v>
      </c>
      <c r="V561" s="76">
        <v>1.1747994830882301E-4</v>
      </c>
      <c r="W561" s="81">
        <v>5.8646979004620299E-5</v>
      </c>
      <c r="X561" s="77">
        <v>2.1019433337401001E-4</v>
      </c>
      <c r="Y561" s="81">
        <v>3.2117968778815298E-5</v>
      </c>
      <c r="Z561" s="66">
        <v>0</v>
      </c>
      <c r="AA561" s="77">
        <v>1.20733850547547E-4</v>
      </c>
      <c r="AC561" s="66" t="s">
        <v>28</v>
      </c>
    </row>
    <row r="562" spans="1:29" s="78" customFormat="1" x14ac:dyDescent="0.2">
      <c r="A562" s="66" t="s">
        <v>776</v>
      </c>
      <c r="B562" s="71" t="s">
        <v>322</v>
      </c>
      <c r="C562" s="66" t="s">
        <v>932</v>
      </c>
      <c r="D562" s="66" t="s">
        <v>308</v>
      </c>
      <c r="E562" s="66" t="s">
        <v>886</v>
      </c>
      <c r="F562" s="66" t="s">
        <v>878</v>
      </c>
      <c r="G562" s="72">
        <v>13234</v>
      </c>
      <c r="H562" s="73">
        <v>1</v>
      </c>
      <c r="I562" s="74">
        <v>13238</v>
      </c>
      <c r="J562" s="68">
        <v>7.5540111799365459E-5</v>
      </c>
      <c r="K562" s="75">
        <v>16840</v>
      </c>
      <c r="L562" s="73">
        <v>1</v>
      </c>
      <c r="M562" s="73">
        <v>16842</v>
      </c>
      <c r="N562" s="68">
        <v>5.9375371096069353E-5</v>
      </c>
      <c r="O562" s="75">
        <v>20684</v>
      </c>
      <c r="P562" s="73">
        <v>4</v>
      </c>
      <c r="Q562" s="73">
        <v>20691</v>
      </c>
      <c r="R562" s="69">
        <v>1.9332076748344691E-4</v>
      </c>
      <c r="S562" s="73">
        <v>50758</v>
      </c>
      <c r="T562" s="73">
        <v>6</v>
      </c>
      <c r="U562" s="73">
        <v>50771</v>
      </c>
      <c r="V562" s="76">
        <v>1.1819399574501599E-4</v>
      </c>
      <c r="W562" s="81">
        <v>4.3376308812017E-5</v>
      </c>
      <c r="X562" s="77">
        <v>2.5724068208215697E-4</v>
      </c>
      <c r="Y562" s="81">
        <v>3.2736795348175903E-5</v>
      </c>
      <c r="Z562" s="66">
        <v>0</v>
      </c>
      <c r="AA562" s="77">
        <v>1.5712033451881099E-4</v>
      </c>
      <c r="AC562" s="66" t="s">
        <v>28</v>
      </c>
    </row>
    <row r="563" spans="1:29" s="78" customFormat="1" x14ac:dyDescent="0.2">
      <c r="A563" s="66" t="s">
        <v>776</v>
      </c>
      <c r="B563" s="71" t="s">
        <v>322</v>
      </c>
      <c r="C563" s="66" t="s">
        <v>932</v>
      </c>
      <c r="D563" s="66" t="s">
        <v>308</v>
      </c>
      <c r="E563" s="66" t="s">
        <v>886</v>
      </c>
      <c r="F563" s="66" t="s">
        <v>879</v>
      </c>
      <c r="G563" s="72">
        <v>24178</v>
      </c>
      <c r="H563" s="73">
        <v>22</v>
      </c>
      <c r="I563" s="74">
        <v>24204</v>
      </c>
      <c r="J563" s="68">
        <v>9.0894067096347706E-4</v>
      </c>
      <c r="K563" s="75">
        <v>25637</v>
      </c>
      <c r="L563" s="73">
        <v>2</v>
      </c>
      <c r="M563" s="73">
        <v>25640</v>
      </c>
      <c r="N563" s="68">
        <v>7.8003120124804992E-5</v>
      </c>
      <c r="O563" s="75">
        <v>35924</v>
      </c>
      <c r="P563" s="73">
        <v>6</v>
      </c>
      <c r="Q563" s="73">
        <v>35933</v>
      </c>
      <c r="R563" s="69">
        <v>1.6697743021734895E-4</v>
      </c>
      <c r="S563" s="73">
        <v>85739</v>
      </c>
      <c r="T563" s="73">
        <v>30</v>
      </c>
      <c r="U563" s="73">
        <v>85777</v>
      </c>
      <c r="V563" s="76">
        <v>3.4977672585666101E-4</v>
      </c>
      <c r="W563" s="66">
        <v>2.3600493997086099E-4</v>
      </c>
      <c r="X563" s="77">
        <v>4.9929068640489299E-4</v>
      </c>
      <c r="Y563" s="66">
        <v>2.6268688470412901E-4</v>
      </c>
      <c r="Z563" s="66">
        <v>1.4568878835119099E-4</v>
      </c>
      <c r="AA563" s="77">
        <v>4.06667130619064E-4</v>
      </c>
      <c r="AC563" s="66" t="s">
        <v>28</v>
      </c>
    </row>
    <row r="564" spans="1:29" s="78" customFormat="1" x14ac:dyDescent="0.2">
      <c r="A564" s="66" t="s">
        <v>776</v>
      </c>
      <c r="B564" s="71" t="s">
        <v>322</v>
      </c>
      <c r="C564" s="66" t="s">
        <v>932</v>
      </c>
      <c r="D564" s="66" t="s">
        <v>308</v>
      </c>
      <c r="E564" s="66" t="s">
        <v>886</v>
      </c>
      <c r="F564" s="66" t="s">
        <v>880</v>
      </c>
      <c r="G564" s="72" t="s">
        <v>832</v>
      </c>
      <c r="H564" s="73" t="s">
        <v>832</v>
      </c>
      <c r="I564" s="74" t="s">
        <v>832</v>
      </c>
      <c r="J564" s="68" t="s">
        <v>832</v>
      </c>
      <c r="K564" s="75" t="s">
        <v>832</v>
      </c>
      <c r="L564" s="73" t="s">
        <v>832</v>
      </c>
      <c r="M564" s="73" t="s">
        <v>832</v>
      </c>
      <c r="N564" s="68" t="s">
        <v>832</v>
      </c>
      <c r="O564" s="75" t="s">
        <v>832</v>
      </c>
      <c r="P564" s="73" t="s">
        <v>832</v>
      </c>
      <c r="Q564" s="73" t="s">
        <v>832</v>
      </c>
      <c r="R564" s="69" t="s">
        <v>832</v>
      </c>
      <c r="S564" s="73" t="s">
        <v>832</v>
      </c>
      <c r="T564" s="73" t="s">
        <v>832</v>
      </c>
      <c r="U564" s="73" t="s">
        <v>832</v>
      </c>
      <c r="V564" s="76" t="s">
        <v>832</v>
      </c>
      <c r="W564" s="66" t="s">
        <v>832</v>
      </c>
      <c r="X564" s="77" t="s">
        <v>832</v>
      </c>
      <c r="Y564" s="66" t="s">
        <v>832</v>
      </c>
      <c r="Z564" s="66" t="s">
        <v>832</v>
      </c>
      <c r="AA564" s="77" t="s">
        <v>832</v>
      </c>
      <c r="AC564" s="66" t="s">
        <v>28</v>
      </c>
    </row>
    <row r="565" spans="1:29" s="82" customFormat="1" x14ac:dyDescent="0.2">
      <c r="A565" s="66" t="s">
        <v>776</v>
      </c>
      <c r="B565" s="71" t="s">
        <v>322</v>
      </c>
      <c r="C565" s="66" t="s">
        <v>932</v>
      </c>
      <c r="D565" s="66" t="s">
        <v>308</v>
      </c>
      <c r="E565" s="66" t="s">
        <v>886</v>
      </c>
      <c r="F565" s="66" t="s">
        <v>881</v>
      </c>
      <c r="G565" s="72">
        <v>25096</v>
      </c>
      <c r="H565" s="73">
        <v>0</v>
      </c>
      <c r="I565" s="74">
        <v>25099</v>
      </c>
      <c r="J565" s="68">
        <v>0</v>
      </c>
      <c r="K565" s="75">
        <v>37263</v>
      </c>
      <c r="L565" s="73">
        <v>2</v>
      </c>
      <c r="M565" s="73">
        <v>37270</v>
      </c>
      <c r="N565" s="68">
        <v>5.3662463107056611E-5</v>
      </c>
      <c r="O565" s="75">
        <v>35016</v>
      </c>
      <c r="P565" s="73">
        <v>3</v>
      </c>
      <c r="Q565" s="73">
        <v>35024</v>
      </c>
      <c r="R565" s="69">
        <v>8.5655550479671089E-5</v>
      </c>
      <c r="S565" s="73">
        <v>97375</v>
      </c>
      <c r="T565" s="73">
        <v>5</v>
      </c>
      <c r="U565" s="73">
        <v>97393</v>
      </c>
      <c r="V565" s="80">
        <v>5.1345245430273202E-5</v>
      </c>
      <c r="W565" s="81">
        <v>1.66718648670696E-5</v>
      </c>
      <c r="X565" s="77">
        <v>1.19818572346815E-4</v>
      </c>
      <c r="Y565" s="66" t="s">
        <v>832</v>
      </c>
      <c r="Z565" s="66" t="s">
        <v>832</v>
      </c>
      <c r="AA565" s="77" t="s">
        <v>832</v>
      </c>
      <c r="AC565" s="66" t="s">
        <v>28</v>
      </c>
    </row>
    <row r="566" spans="1:29" s="82" customFormat="1" x14ac:dyDescent="0.2">
      <c r="A566" s="66" t="s">
        <v>776</v>
      </c>
      <c r="B566" s="71" t="s">
        <v>322</v>
      </c>
      <c r="C566" s="66" t="s">
        <v>932</v>
      </c>
      <c r="D566" s="66" t="s">
        <v>308</v>
      </c>
      <c r="E566" s="66" t="s">
        <v>886</v>
      </c>
      <c r="F566" s="66" t="s">
        <v>882</v>
      </c>
      <c r="G566" s="72">
        <v>38573</v>
      </c>
      <c r="H566" s="73">
        <v>3</v>
      </c>
      <c r="I566" s="74">
        <v>38579</v>
      </c>
      <c r="J566" s="68">
        <v>7.7762513284429356E-5</v>
      </c>
      <c r="K566" s="75">
        <v>27322</v>
      </c>
      <c r="L566" s="73">
        <v>5</v>
      </c>
      <c r="M566" s="73">
        <v>27329</v>
      </c>
      <c r="N566" s="68">
        <v>1.8295583446156097E-4</v>
      </c>
      <c r="O566" s="75">
        <v>33017</v>
      </c>
      <c r="P566" s="73">
        <v>1</v>
      </c>
      <c r="Q566" s="73">
        <v>33025</v>
      </c>
      <c r="R566" s="69">
        <v>3.0280090840272521E-5</v>
      </c>
      <c r="S566" s="73">
        <v>98912</v>
      </c>
      <c r="T566" s="73">
        <v>9</v>
      </c>
      <c r="U566" s="73">
        <v>98933</v>
      </c>
      <c r="V566" s="80">
        <v>9.0981692461661296E-5</v>
      </c>
      <c r="W566" s="81">
        <v>4.1603440176354203E-5</v>
      </c>
      <c r="X566" s="77">
        <v>1.7270453479270001E-4</v>
      </c>
      <c r="Y566" s="66" t="s">
        <v>832</v>
      </c>
      <c r="Z566" s="66" t="s">
        <v>832</v>
      </c>
      <c r="AA566" s="77" t="s">
        <v>832</v>
      </c>
      <c r="AC566" s="66" t="s">
        <v>28</v>
      </c>
    </row>
    <row r="567" spans="1:29" s="82" customFormat="1" x14ac:dyDescent="0.2">
      <c r="A567" s="83" t="s">
        <v>776</v>
      </c>
      <c r="B567" s="84" t="s">
        <v>322</v>
      </c>
      <c r="C567" s="83" t="s">
        <v>932</v>
      </c>
      <c r="D567" s="83" t="s">
        <v>308</v>
      </c>
      <c r="E567" s="83" t="s">
        <v>886</v>
      </c>
      <c r="F567" s="83" t="s">
        <v>883</v>
      </c>
      <c r="G567" s="85">
        <v>28766</v>
      </c>
      <c r="H567" s="86">
        <v>4</v>
      </c>
      <c r="I567" s="87">
        <v>28782</v>
      </c>
      <c r="J567" s="88">
        <v>1.389757487318463E-4</v>
      </c>
      <c r="K567" s="89">
        <v>23471</v>
      </c>
      <c r="L567" s="86">
        <v>4</v>
      </c>
      <c r="M567" s="86">
        <v>23478</v>
      </c>
      <c r="N567" s="88">
        <v>1.703722633955192E-4</v>
      </c>
      <c r="O567" s="89">
        <v>23504</v>
      </c>
      <c r="P567" s="86">
        <v>1</v>
      </c>
      <c r="Q567" s="86">
        <v>23506</v>
      </c>
      <c r="R567" s="90">
        <v>4.2542329617969882E-5</v>
      </c>
      <c r="S567" s="86">
        <v>75741</v>
      </c>
      <c r="T567" s="86">
        <v>9</v>
      </c>
      <c r="U567" s="86">
        <v>75766</v>
      </c>
      <c r="V567" s="91">
        <v>1.18811881188119E-4</v>
      </c>
      <c r="W567" s="95">
        <v>5.4329750827018703E-5</v>
      </c>
      <c r="X567" s="93">
        <v>2.2552992379933399E-4</v>
      </c>
      <c r="Y567" s="83" t="s">
        <v>832</v>
      </c>
      <c r="Z567" s="83" t="s">
        <v>832</v>
      </c>
      <c r="AA567" s="93" t="s">
        <v>832</v>
      </c>
      <c r="AC567" s="83" t="s">
        <v>28</v>
      </c>
    </row>
    <row r="568" spans="1:29" s="78" customFormat="1" x14ac:dyDescent="0.2">
      <c r="A568" s="66" t="s">
        <v>777</v>
      </c>
      <c r="B568" s="71" t="s">
        <v>335</v>
      </c>
      <c r="C568" s="66" t="s">
        <v>933</v>
      </c>
      <c r="D568" s="66" t="s">
        <v>320</v>
      </c>
      <c r="E568" s="66" t="s">
        <v>308</v>
      </c>
      <c r="F568" s="66" t="s">
        <v>867</v>
      </c>
      <c r="G568" s="72">
        <v>1864</v>
      </c>
      <c r="H568" s="73">
        <v>2525</v>
      </c>
      <c r="I568" s="74">
        <v>4394</v>
      </c>
      <c r="J568" s="68">
        <v>0.57464724624487939</v>
      </c>
      <c r="K568" s="75">
        <v>2064</v>
      </c>
      <c r="L568" s="73">
        <v>1882</v>
      </c>
      <c r="M568" s="73">
        <v>3947</v>
      </c>
      <c r="N568" s="68">
        <v>0.47681783633139091</v>
      </c>
      <c r="O568" s="75">
        <v>1894</v>
      </c>
      <c r="P568" s="73">
        <v>2007</v>
      </c>
      <c r="Q568" s="73">
        <v>3905</v>
      </c>
      <c r="R568" s="69">
        <v>0.51395646606914214</v>
      </c>
      <c r="S568" s="73">
        <v>5822</v>
      </c>
      <c r="T568" s="73">
        <v>6414</v>
      </c>
      <c r="U568" s="73">
        <v>12246</v>
      </c>
      <c r="V568" s="76">
        <v>0.52419091206276602</v>
      </c>
      <c r="W568" s="66">
        <v>0.51529627277035195</v>
      </c>
      <c r="X568" s="77">
        <v>0.53307403849271295</v>
      </c>
      <c r="Y568" s="66">
        <v>0.52413841628721902</v>
      </c>
      <c r="Z568" s="66">
        <v>0.51528412760361897</v>
      </c>
      <c r="AA568" s="77">
        <v>0.53298258260683296</v>
      </c>
      <c r="AC568" s="66" t="s">
        <v>662</v>
      </c>
    </row>
    <row r="569" spans="1:29" s="78" customFormat="1" x14ac:dyDescent="0.2">
      <c r="A569" s="66" t="s">
        <v>777</v>
      </c>
      <c r="B569" s="71" t="s">
        <v>335</v>
      </c>
      <c r="C569" s="66" t="s">
        <v>933</v>
      </c>
      <c r="D569" s="66" t="s">
        <v>320</v>
      </c>
      <c r="E569" s="66" t="s">
        <v>308</v>
      </c>
      <c r="F569" s="66" t="s">
        <v>868</v>
      </c>
      <c r="G569" s="72">
        <v>8883</v>
      </c>
      <c r="H569" s="73">
        <v>9290</v>
      </c>
      <c r="I569" s="74">
        <v>18187</v>
      </c>
      <c r="J569" s="68">
        <v>0.51080442074008903</v>
      </c>
      <c r="K569" s="75">
        <v>8058</v>
      </c>
      <c r="L569" s="73">
        <v>8101</v>
      </c>
      <c r="M569" s="73">
        <v>16174</v>
      </c>
      <c r="N569" s="68">
        <v>0.50086558674415727</v>
      </c>
      <c r="O569" s="75">
        <v>9884</v>
      </c>
      <c r="P569" s="73">
        <v>9851</v>
      </c>
      <c r="Q569" s="73">
        <v>19757</v>
      </c>
      <c r="R569" s="69">
        <v>0.49860808827251102</v>
      </c>
      <c r="S569" s="73">
        <v>26825</v>
      </c>
      <c r="T569" s="73">
        <v>27242</v>
      </c>
      <c r="U569" s="73">
        <v>54118</v>
      </c>
      <c r="V569" s="76">
        <v>0.50385632640982503</v>
      </c>
      <c r="W569" s="66">
        <v>0.49963253451967599</v>
      </c>
      <c r="X569" s="77">
        <v>0.50807970423744098</v>
      </c>
      <c r="Y569" s="66">
        <v>0.50380159436532901</v>
      </c>
      <c r="Z569" s="66">
        <v>0.49958648787520499</v>
      </c>
      <c r="AA569" s="77">
        <v>0.50801632551368403</v>
      </c>
      <c r="AC569" s="66" t="s">
        <v>662</v>
      </c>
    </row>
    <row r="570" spans="1:29" s="78" customFormat="1" x14ac:dyDescent="0.2">
      <c r="A570" s="66" t="s">
        <v>777</v>
      </c>
      <c r="B570" s="71" t="s">
        <v>335</v>
      </c>
      <c r="C570" s="66" t="s">
        <v>933</v>
      </c>
      <c r="D570" s="66" t="s">
        <v>320</v>
      </c>
      <c r="E570" s="66" t="s">
        <v>308</v>
      </c>
      <c r="F570" s="66" t="s">
        <v>869</v>
      </c>
      <c r="G570" s="72">
        <v>8680</v>
      </c>
      <c r="H570" s="73">
        <v>8512</v>
      </c>
      <c r="I570" s="74">
        <v>17208</v>
      </c>
      <c r="J570" s="68">
        <v>0.49465364946536494</v>
      </c>
      <c r="K570" s="75">
        <v>8717</v>
      </c>
      <c r="L570" s="73">
        <v>8550</v>
      </c>
      <c r="M570" s="73">
        <v>17281</v>
      </c>
      <c r="N570" s="68">
        <v>0.49476303454661191</v>
      </c>
      <c r="O570" s="75">
        <v>6367</v>
      </c>
      <c r="P570" s="73">
        <v>6569</v>
      </c>
      <c r="Q570" s="73">
        <v>12949</v>
      </c>
      <c r="R570" s="69">
        <v>0.50729786083867479</v>
      </c>
      <c r="S570" s="73">
        <v>23764</v>
      </c>
      <c r="T570" s="73">
        <v>23631</v>
      </c>
      <c r="U570" s="73">
        <v>47438</v>
      </c>
      <c r="V570" s="76">
        <v>0.498596898407005</v>
      </c>
      <c r="W570" s="66">
        <v>0.49408512424996098</v>
      </c>
      <c r="X570" s="77">
        <v>0.50310884445973703</v>
      </c>
      <c r="Y570" s="66">
        <v>0.49854158168489598</v>
      </c>
      <c r="Z570" s="66">
        <v>0.49403973045674698</v>
      </c>
      <c r="AA570" s="77">
        <v>0.50304358091053203</v>
      </c>
      <c r="AC570" s="66" t="s">
        <v>662</v>
      </c>
    </row>
    <row r="571" spans="1:29" s="78" customFormat="1" x14ac:dyDescent="0.2">
      <c r="A571" s="66" t="s">
        <v>777</v>
      </c>
      <c r="B571" s="71" t="s">
        <v>335</v>
      </c>
      <c r="C571" s="66" t="s">
        <v>933</v>
      </c>
      <c r="D571" s="66" t="s">
        <v>320</v>
      </c>
      <c r="E571" s="66" t="s">
        <v>308</v>
      </c>
      <c r="F571" s="66" t="s">
        <v>870</v>
      </c>
      <c r="G571" s="72">
        <v>1213</v>
      </c>
      <c r="H571" s="73">
        <v>0</v>
      </c>
      <c r="I571" s="74">
        <v>1213</v>
      </c>
      <c r="J571" s="68">
        <v>0</v>
      </c>
      <c r="K571" s="75">
        <v>1516</v>
      </c>
      <c r="L571" s="73">
        <v>1</v>
      </c>
      <c r="M571" s="73">
        <v>1517</v>
      </c>
      <c r="N571" s="68">
        <v>6.5919578114700061E-4</v>
      </c>
      <c r="O571" s="75">
        <v>838</v>
      </c>
      <c r="P571" s="73">
        <v>0</v>
      </c>
      <c r="Q571" s="73">
        <v>838</v>
      </c>
      <c r="R571" s="69">
        <v>0</v>
      </c>
      <c r="S571" s="73">
        <v>3567</v>
      </c>
      <c r="T571" s="73">
        <v>1</v>
      </c>
      <c r="U571" s="73">
        <v>3568</v>
      </c>
      <c r="V571" s="76">
        <v>2.8026905829596401E-4</v>
      </c>
      <c r="W571" s="81">
        <v>7.0957730267584503E-6</v>
      </c>
      <c r="X571" s="77">
        <v>1.56055920836669E-3</v>
      </c>
      <c r="Y571" s="66">
        <v>1.72993134409445E-4</v>
      </c>
      <c r="Z571" s="66">
        <v>0</v>
      </c>
      <c r="AA571" s="77">
        <v>1.1262683081632E-3</v>
      </c>
      <c r="AC571" s="66" t="s">
        <v>662</v>
      </c>
    </row>
    <row r="572" spans="1:29" s="78" customFormat="1" x14ac:dyDescent="0.2">
      <c r="A572" s="66" t="s">
        <v>777</v>
      </c>
      <c r="B572" s="71" t="s">
        <v>335</v>
      </c>
      <c r="C572" s="66" t="s">
        <v>933</v>
      </c>
      <c r="D572" s="66" t="s">
        <v>320</v>
      </c>
      <c r="E572" s="66" t="s">
        <v>308</v>
      </c>
      <c r="F572" s="66" t="s">
        <v>871</v>
      </c>
      <c r="G572" s="72">
        <v>6375</v>
      </c>
      <c r="H572" s="73">
        <v>0</v>
      </c>
      <c r="I572" s="74">
        <v>6378</v>
      </c>
      <c r="J572" s="68">
        <v>0</v>
      </c>
      <c r="K572" s="75">
        <v>9265</v>
      </c>
      <c r="L572" s="73">
        <v>6</v>
      </c>
      <c r="M572" s="73">
        <v>9276</v>
      </c>
      <c r="N572" s="68">
        <v>6.4683053040103498E-4</v>
      </c>
      <c r="O572" s="75">
        <v>3516</v>
      </c>
      <c r="P572" s="73">
        <v>0</v>
      </c>
      <c r="Q572" s="73">
        <v>3519</v>
      </c>
      <c r="R572" s="69">
        <v>0</v>
      </c>
      <c r="S572" s="73">
        <v>19156</v>
      </c>
      <c r="T572" s="73">
        <v>6</v>
      </c>
      <c r="U572" s="73">
        <v>19173</v>
      </c>
      <c r="V572" s="76">
        <v>3.1311971610479102E-4</v>
      </c>
      <c r="W572" s="66">
        <v>1.1491780809182499E-4</v>
      </c>
      <c r="X572" s="77">
        <v>6.8140426502640299E-4</v>
      </c>
      <c r="Y572" s="66">
        <v>2.05737918628599E-4</v>
      </c>
      <c r="Z572" s="81">
        <v>6.6264568762341604E-6</v>
      </c>
      <c r="AA572" s="77">
        <v>5.3017081929984601E-4</v>
      </c>
      <c r="AC572" s="66" t="s">
        <v>662</v>
      </c>
    </row>
    <row r="573" spans="1:29" s="78" customFormat="1" x14ac:dyDescent="0.2">
      <c r="A573" s="66" t="s">
        <v>777</v>
      </c>
      <c r="B573" s="71" t="s">
        <v>335</v>
      </c>
      <c r="C573" s="66" t="s">
        <v>933</v>
      </c>
      <c r="D573" s="66" t="s">
        <v>320</v>
      </c>
      <c r="E573" s="66" t="s">
        <v>308</v>
      </c>
      <c r="F573" s="66" t="s">
        <v>872</v>
      </c>
      <c r="G573" s="72">
        <v>21455</v>
      </c>
      <c r="H573" s="73">
        <v>0</v>
      </c>
      <c r="I573" s="74">
        <v>21456</v>
      </c>
      <c r="J573" s="68">
        <v>0</v>
      </c>
      <c r="K573" s="75">
        <v>22223</v>
      </c>
      <c r="L573" s="73">
        <v>1</v>
      </c>
      <c r="M573" s="73">
        <v>22232</v>
      </c>
      <c r="N573" s="68">
        <v>4.4980208708168403E-5</v>
      </c>
      <c r="O573" s="75">
        <v>15441</v>
      </c>
      <c r="P573" s="73">
        <v>3</v>
      </c>
      <c r="Q573" s="73">
        <v>15447</v>
      </c>
      <c r="R573" s="69">
        <v>1.9421246844047389E-4</v>
      </c>
      <c r="S573" s="73">
        <v>59119</v>
      </c>
      <c r="T573" s="73">
        <v>4</v>
      </c>
      <c r="U573" s="73">
        <v>59135</v>
      </c>
      <c r="V573" s="80">
        <v>6.7655565515958296E-5</v>
      </c>
      <c r="W573" s="81">
        <v>1.8434162334433398E-5</v>
      </c>
      <c r="X573" s="77">
        <v>1.7321597493854201E-4</v>
      </c>
      <c r="Y573" s="81">
        <v>1.33966334470505E-16</v>
      </c>
      <c r="Z573" s="66">
        <v>0</v>
      </c>
      <c r="AA573" s="79">
        <v>7.3916376915172794E-5</v>
      </c>
      <c r="AC573" s="66" t="s">
        <v>662</v>
      </c>
    </row>
    <row r="574" spans="1:29" s="78" customFormat="1" x14ac:dyDescent="0.2">
      <c r="A574" s="66" t="s">
        <v>777</v>
      </c>
      <c r="B574" s="71" t="s">
        <v>335</v>
      </c>
      <c r="C574" s="66" t="s">
        <v>933</v>
      </c>
      <c r="D574" s="66" t="s">
        <v>320</v>
      </c>
      <c r="E574" s="66" t="s">
        <v>308</v>
      </c>
      <c r="F574" s="66" t="s">
        <v>873</v>
      </c>
      <c r="G574" s="72" t="s">
        <v>832</v>
      </c>
      <c r="H574" s="73" t="s">
        <v>832</v>
      </c>
      <c r="I574" s="74" t="s">
        <v>832</v>
      </c>
      <c r="J574" s="68" t="s">
        <v>832</v>
      </c>
      <c r="K574" s="75">
        <v>12249</v>
      </c>
      <c r="L574" s="73">
        <v>0</v>
      </c>
      <c r="M574" s="73">
        <v>12252</v>
      </c>
      <c r="N574" s="68">
        <v>0</v>
      </c>
      <c r="O574" s="75">
        <v>7224</v>
      </c>
      <c r="P574" s="73">
        <v>0</v>
      </c>
      <c r="Q574" s="73">
        <v>7225</v>
      </c>
      <c r="R574" s="69">
        <v>0</v>
      </c>
      <c r="S574" s="73">
        <v>19473</v>
      </c>
      <c r="T574" s="73">
        <v>0</v>
      </c>
      <c r="U574" s="73">
        <v>19477</v>
      </c>
      <c r="V574" s="76">
        <v>0</v>
      </c>
      <c r="W574" s="66">
        <v>0</v>
      </c>
      <c r="X574" s="77">
        <v>1.8941765899595201E-4</v>
      </c>
      <c r="Y574" s="66">
        <v>0</v>
      </c>
      <c r="Z574" s="66">
        <v>0</v>
      </c>
      <c r="AA574" s="79">
        <v>6.9466684138065794E-5</v>
      </c>
      <c r="AC574" s="66" t="s">
        <v>662</v>
      </c>
    </row>
    <row r="575" spans="1:29" s="78" customFormat="1" x14ac:dyDescent="0.2">
      <c r="A575" s="66" t="s">
        <v>777</v>
      </c>
      <c r="B575" s="71" t="s">
        <v>335</v>
      </c>
      <c r="C575" s="66" t="s">
        <v>933</v>
      </c>
      <c r="D575" s="66" t="s">
        <v>320</v>
      </c>
      <c r="E575" s="66" t="s">
        <v>308</v>
      </c>
      <c r="F575" s="66" t="s">
        <v>874</v>
      </c>
      <c r="G575" s="72" t="s">
        <v>832</v>
      </c>
      <c r="H575" s="73" t="s">
        <v>832</v>
      </c>
      <c r="I575" s="74" t="s">
        <v>832</v>
      </c>
      <c r="J575" s="68" t="s">
        <v>832</v>
      </c>
      <c r="K575" s="75" t="s">
        <v>832</v>
      </c>
      <c r="L575" s="73" t="s">
        <v>832</v>
      </c>
      <c r="M575" s="73" t="s">
        <v>832</v>
      </c>
      <c r="N575" s="68" t="s">
        <v>832</v>
      </c>
      <c r="O575" s="75" t="s">
        <v>832</v>
      </c>
      <c r="P575" s="73" t="s">
        <v>832</v>
      </c>
      <c r="Q575" s="73" t="s">
        <v>832</v>
      </c>
      <c r="R575" s="69" t="s">
        <v>832</v>
      </c>
      <c r="S575" s="73" t="s">
        <v>832</v>
      </c>
      <c r="T575" s="73" t="s">
        <v>832</v>
      </c>
      <c r="U575" s="73" t="s">
        <v>832</v>
      </c>
      <c r="V575" s="76" t="s">
        <v>832</v>
      </c>
      <c r="W575" s="66" t="s">
        <v>832</v>
      </c>
      <c r="X575" s="77" t="s">
        <v>832</v>
      </c>
      <c r="Y575" s="66" t="s">
        <v>832</v>
      </c>
      <c r="Z575" s="66" t="s">
        <v>832</v>
      </c>
      <c r="AA575" s="77" t="s">
        <v>832</v>
      </c>
      <c r="AC575" s="66" t="s">
        <v>662</v>
      </c>
    </row>
    <row r="576" spans="1:29" s="78" customFormat="1" x14ac:dyDescent="0.2">
      <c r="A576" s="66" t="s">
        <v>777</v>
      </c>
      <c r="B576" s="71" t="s">
        <v>335</v>
      </c>
      <c r="C576" s="66" t="s">
        <v>933</v>
      </c>
      <c r="D576" s="66" t="s">
        <v>320</v>
      </c>
      <c r="E576" s="66" t="s">
        <v>308</v>
      </c>
      <c r="F576" s="66" t="s">
        <v>875</v>
      </c>
      <c r="G576" s="72">
        <v>9966</v>
      </c>
      <c r="H576" s="73">
        <v>1</v>
      </c>
      <c r="I576" s="74">
        <v>9971</v>
      </c>
      <c r="J576" s="68">
        <v>1.0029084344599338E-4</v>
      </c>
      <c r="K576" s="75">
        <v>7955</v>
      </c>
      <c r="L576" s="73">
        <v>7</v>
      </c>
      <c r="M576" s="73">
        <v>7964</v>
      </c>
      <c r="N576" s="68">
        <v>8.7895529884480161E-4</v>
      </c>
      <c r="O576" s="75">
        <v>5609</v>
      </c>
      <c r="P576" s="73">
        <v>1</v>
      </c>
      <c r="Q576" s="73">
        <v>5613</v>
      </c>
      <c r="R576" s="69">
        <v>1.7815784785319794E-4</v>
      </c>
      <c r="S576" s="73">
        <v>23530</v>
      </c>
      <c r="T576" s="73">
        <v>9</v>
      </c>
      <c r="U576" s="73">
        <v>23548</v>
      </c>
      <c r="V576" s="76">
        <v>3.82344194740643E-4</v>
      </c>
      <c r="W576" s="66">
        <v>1.7484654100161101E-4</v>
      </c>
      <c r="X576" s="77">
        <v>7.2568373851628705E-4</v>
      </c>
      <c r="Y576" s="66">
        <v>2.74526235488963E-4</v>
      </c>
      <c r="Z576" s="81">
        <v>6.6074147276815395E-5</v>
      </c>
      <c r="AA576" s="77">
        <v>5.8496965730486003E-4</v>
      </c>
      <c r="AC576" s="66" t="s">
        <v>662</v>
      </c>
    </row>
    <row r="577" spans="1:29" s="78" customFormat="1" x14ac:dyDescent="0.2">
      <c r="A577" s="66" t="s">
        <v>777</v>
      </c>
      <c r="B577" s="71" t="s">
        <v>335</v>
      </c>
      <c r="C577" s="66" t="s">
        <v>933</v>
      </c>
      <c r="D577" s="66" t="s">
        <v>320</v>
      </c>
      <c r="E577" s="66" t="s">
        <v>308</v>
      </c>
      <c r="F577" s="66" t="s">
        <v>876</v>
      </c>
      <c r="G577" s="72">
        <v>8040</v>
      </c>
      <c r="H577" s="73">
        <v>0</v>
      </c>
      <c r="I577" s="74">
        <v>8042</v>
      </c>
      <c r="J577" s="68">
        <v>0</v>
      </c>
      <c r="K577" s="75">
        <v>12451</v>
      </c>
      <c r="L577" s="73">
        <v>0</v>
      </c>
      <c r="M577" s="73">
        <v>12454</v>
      </c>
      <c r="N577" s="68">
        <v>0</v>
      </c>
      <c r="O577" s="75">
        <v>1991</v>
      </c>
      <c r="P577" s="73">
        <v>0</v>
      </c>
      <c r="Q577" s="73">
        <v>1991</v>
      </c>
      <c r="R577" s="69">
        <v>0</v>
      </c>
      <c r="S577" s="73">
        <v>22482</v>
      </c>
      <c r="T577" s="73">
        <v>0</v>
      </c>
      <c r="U577" s="73">
        <v>22487</v>
      </c>
      <c r="V577" s="76">
        <v>0</v>
      </c>
      <c r="W577" s="66">
        <v>0</v>
      </c>
      <c r="X577" s="77">
        <v>1.6406800250407601E-4</v>
      </c>
      <c r="Y577" s="66">
        <v>0</v>
      </c>
      <c r="Z577" s="66">
        <v>0</v>
      </c>
      <c r="AA577" s="79">
        <v>6.0169514670866898E-5</v>
      </c>
      <c r="AC577" s="66" t="s">
        <v>662</v>
      </c>
    </row>
    <row r="578" spans="1:29" s="78" customFormat="1" x14ac:dyDescent="0.2">
      <c r="A578" s="66" t="s">
        <v>777</v>
      </c>
      <c r="B578" s="71" t="s">
        <v>335</v>
      </c>
      <c r="C578" s="66" t="s">
        <v>933</v>
      </c>
      <c r="D578" s="66" t="s">
        <v>320</v>
      </c>
      <c r="E578" s="66" t="s">
        <v>308</v>
      </c>
      <c r="F578" s="66" t="s">
        <v>877</v>
      </c>
      <c r="G578" s="72">
        <v>11086</v>
      </c>
      <c r="H578" s="73">
        <v>2</v>
      </c>
      <c r="I578" s="74">
        <v>11089</v>
      </c>
      <c r="J578" s="68">
        <v>1.8035891423933629E-4</v>
      </c>
      <c r="K578" s="75">
        <v>8364</v>
      </c>
      <c r="L578" s="73">
        <v>2</v>
      </c>
      <c r="M578" s="73">
        <v>8369</v>
      </c>
      <c r="N578" s="68">
        <v>2.389771776795316E-4</v>
      </c>
      <c r="O578" s="75">
        <v>13434</v>
      </c>
      <c r="P578" s="73">
        <v>1</v>
      </c>
      <c r="Q578" s="73">
        <v>13438</v>
      </c>
      <c r="R578" s="69">
        <v>7.4415835689834795E-5</v>
      </c>
      <c r="S578" s="73">
        <v>32884</v>
      </c>
      <c r="T578" s="73">
        <v>5</v>
      </c>
      <c r="U578" s="73">
        <v>32896</v>
      </c>
      <c r="V578" s="76">
        <v>1.5202651342394099E-4</v>
      </c>
      <c r="W578" s="81">
        <v>4.9364378644980303E-5</v>
      </c>
      <c r="X578" s="77">
        <v>3.5474320368958102E-4</v>
      </c>
      <c r="Y578" s="81">
        <v>4.7436590421391802E-5</v>
      </c>
      <c r="Z578" s="66">
        <v>0</v>
      </c>
      <c r="AA578" s="77">
        <v>2.2721771322019199E-4</v>
      </c>
      <c r="AC578" s="66" t="s">
        <v>662</v>
      </c>
    </row>
    <row r="579" spans="1:29" s="78" customFormat="1" x14ac:dyDescent="0.2">
      <c r="A579" s="66" t="s">
        <v>777</v>
      </c>
      <c r="B579" s="71" t="s">
        <v>335</v>
      </c>
      <c r="C579" s="66" t="s">
        <v>933</v>
      </c>
      <c r="D579" s="66" t="s">
        <v>320</v>
      </c>
      <c r="E579" s="66" t="s">
        <v>308</v>
      </c>
      <c r="F579" s="66" t="s">
        <v>878</v>
      </c>
      <c r="G579" s="72">
        <v>9322</v>
      </c>
      <c r="H579" s="73">
        <v>0</v>
      </c>
      <c r="I579" s="74">
        <v>9325</v>
      </c>
      <c r="J579" s="68">
        <v>0</v>
      </c>
      <c r="K579" s="75">
        <v>12095</v>
      </c>
      <c r="L579" s="73">
        <v>0</v>
      </c>
      <c r="M579" s="73">
        <v>12097</v>
      </c>
      <c r="N579" s="68">
        <v>0</v>
      </c>
      <c r="O579" s="75">
        <v>13064</v>
      </c>
      <c r="P579" s="73">
        <v>0</v>
      </c>
      <c r="Q579" s="73">
        <v>13068</v>
      </c>
      <c r="R579" s="69">
        <v>0</v>
      </c>
      <c r="S579" s="73">
        <v>34481</v>
      </c>
      <c r="T579" s="73">
        <v>0</v>
      </c>
      <c r="U579" s="73">
        <v>34490</v>
      </c>
      <c r="V579" s="76">
        <v>0</v>
      </c>
      <c r="W579" s="66">
        <v>0</v>
      </c>
      <c r="X579" s="77">
        <v>1.0697723782745301E-4</v>
      </c>
      <c r="Y579" s="66">
        <v>0</v>
      </c>
      <c r="Z579" s="66">
        <v>0</v>
      </c>
      <c r="AA579" s="79">
        <v>3.9231611356018501E-5</v>
      </c>
      <c r="AC579" s="66" t="s">
        <v>662</v>
      </c>
    </row>
    <row r="580" spans="1:29" s="78" customFormat="1" x14ac:dyDescent="0.2">
      <c r="A580" s="66" t="s">
        <v>777</v>
      </c>
      <c r="B580" s="71" t="s">
        <v>335</v>
      </c>
      <c r="C580" s="66" t="s">
        <v>933</v>
      </c>
      <c r="D580" s="66" t="s">
        <v>320</v>
      </c>
      <c r="E580" s="66" t="s">
        <v>308</v>
      </c>
      <c r="F580" s="66" t="s">
        <v>879</v>
      </c>
      <c r="G580" s="72">
        <v>4407</v>
      </c>
      <c r="H580" s="73">
        <v>0</v>
      </c>
      <c r="I580" s="74">
        <v>4408</v>
      </c>
      <c r="J580" s="68">
        <v>0</v>
      </c>
      <c r="K580" s="75">
        <v>9801</v>
      </c>
      <c r="L580" s="73">
        <v>0</v>
      </c>
      <c r="M580" s="73">
        <v>9802</v>
      </c>
      <c r="N580" s="68">
        <v>0</v>
      </c>
      <c r="O580" s="75">
        <v>4391</v>
      </c>
      <c r="P580" s="73">
        <v>0</v>
      </c>
      <c r="Q580" s="73">
        <v>4392</v>
      </c>
      <c r="R580" s="69">
        <v>0</v>
      </c>
      <c r="S580" s="73">
        <v>18599</v>
      </c>
      <c r="T580" s="73">
        <v>0</v>
      </c>
      <c r="U580" s="73">
        <v>18602</v>
      </c>
      <c r="V580" s="76">
        <v>0</v>
      </c>
      <c r="W580" s="66">
        <v>0</v>
      </c>
      <c r="X580" s="77">
        <v>1.9831784809424399E-4</v>
      </c>
      <c r="Y580" s="66">
        <v>0</v>
      </c>
      <c r="Z580" s="66">
        <v>0</v>
      </c>
      <c r="AA580" s="79">
        <v>7.2730928129455103E-5</v>
      </c>
      <c r="AC580" s="66" t="s">
        <v>662</v>
      </c>
    </row>
    <row r="581" spans="1:29" s="78" customFormat="1" x14ac:dyDescent="0.2">
      <c r="A581" s="66" t="s">
        <v>777</v>
      </c>
      <c r="B581" s="71" t="s">
        <v>335</v>
      </c>
      <c r="C581" s="66" t="s">
        <v>933</v>
      </c>
      <c r="D581" s="66" t="s">
        <v>320</v>
      </c>
      <c r="E581" s="66" t="s">
        <v>308</v>
      </c>
      <c r="F581" s="66" t="s">
        <v>880</v>
      </c>
      <c r="G581" s="72">
        <v>11595</v>
      </c>
      <c r="H581" s="73">
        <v>0</v>
      </c>
      <c r="I581" s="74">
        <v>11600</v>
      </c>
      <c r="J581" s="68">
        <v>0</v>
      </c>
      <c r="K581" s="75">
        <v>13869</v>
      </c>
      <c r="L581" s="73">
        <v>1</v>
      </c>
      <c r="M581" s="73">
        <v>13873</v>
      </c>
      <c r="N581" s="68">
        <v>7.2082462336913429E-5</v>
      </c>
      <c r="O581" s="75">
        <v>10985</v>
      </c>
      <c r="P581" s="73">
        <v>2</v>
      </c>
      <c r="Q581" s="73">
        <v>10987</v>
      </c>
      <c r="R581" s="69">
        <v>1.8203331209611358E-4</v>
      </c>
      <c r="S581" s="73">
        <v>36449</v>
      </c>
      <c r="T581" s="73">
        <v>3</v>
      </c>
      <c r="U581" s="73">
        <v>36460</v>
      </c>
      <c r="V581" s="80">
        <v>8.2300010973334798E-5</v>
      </c>
      <c r="W581" s="81">
        <v>1.69725624217265E-5</v>
      </c>
      <c r="X581" s="77">
        <v>2.4049653062252201E-4</v>
      </c>
      <c r="Y581" s="81">
        <v>8.8949265515763995E-17</v>
      </c>
      <c r="Z581" s="66">
        <v>0</v>
      </c>
      <c r="AA581" s="77">
        <v>1.2035466027085999E-4</v>
      </c>
      <c r="AC581" s="66" t="s">
        <v>662</v>
      </c>
    </row>
    <row r="582" spans="1:29" s="82" customFormat="1" x14ac:dyDescent="0.2">
      <c r="A582" s="66" t="s">
        <v>777</v>
      </c>
      <c r="B582" s="71" t="s">
        <v>335</v>
      </c>
      <c r="C582" s="66" t="s">
        <v>933</v>
      </c>
      <c r="D582" s="66" t="s">
        <v>320</v>
      </c>
      <c r="E582" s="66" t="s">
        <v>308</v>
      </c>
      <c r="F582" s="66" t="s">
        <v>881</v>
      </c>
      <c r="G582" s="72">
        <v>23952</v>
      </c>
      <c r="H582" s="73">
        <v>1</v>
      </c>
      <c r="I582" s="74">
        <v>23960</v>
      </c>
      <c r="J582" s="68">
        <v>4.1736227045075125E-5</v>
      </c>
      <c r="K582" s="75">
        <v>13474</v>
      </c>
      <c r="L582" s="73">
        <v>3</v>
      </c>
      <c r="M582" s="73">
        <v>13477</v>
      </c>
      <c r="N582" s="68">
        <v>2.2260146916969651E-4</v>
      </c>
      <c r="O582" s="75">
        <v>3667</v>
      </c>
      <c r="P582" s="73">
        <v>1</v>
      </c>
      <c r="Q582" s="73">
        <v>3668</v>
      </c>
      <c r="R582" s="69">
        <v>2.7262813522355508E-4</v>
      </c>
      <c r="S582" s="73">
        <v>41093</v>
      </c>
      <c r="T582" s="73">
        <v>5</v>
      </c>
      <c r="U582" s="73">
        <v>41105</v>
      </c>
      <c r="V582" s="76">
        <v>1.216604214317E-4</v>
      </c>
      <c r="W582" s="81">
        <v>3.9503949875076901E-5</v>
      </c>
      <c r="X582" s="77">
        <v>2.8389180703172501E-4</v>
      </c>
      <c r="Y582" s="66" t="s">
        <v>832</v>
      </c>
      <c r="Z582" s="66" t="s">
        <v>832</v>
      </c>
      <c r="AA582" s="77" t="s">
        <v>832</v>
      </c>
      <c r="AC582" s="66" t="s">
        <v>662</v>
      </c>
    </row>
    <row r="583" spans="1:29" s="82" customFormat="1" x14ac:dyDescent="0.2">
      <c r="A583" s="66" t="s">
        <v>777</v>
      </c>
      <c r="B583" s="71" t="s">
        <v>335</v>
      </c>
      <c r="C583" s="66" t="s">
        <v>933</v>
      </c>
      <c r="D583" s="66" t="s">
        <v>320</v>
      </c>
      <c r="E583" s="66" t="s">
        <v>308</v>
      </c>
      <c r="F583" s="66" t="s">
        <v>882</v>
      </c>
      <c r="G583" s="72">
        <v>92</v>
      </c>
      <c r="H583" s="73">
        <v>0</v>
      </c>
      <c r="I583" s="74">
        <v>92</v>
      </c>
      <c r="J583" s="68">
        <v>0</v>
      </c>
      <c r="K583" s="75">
        <v>18391</v>
      </c>
      <c r="L583" s="73">
        <v>1</v>
      </c>
      <c r="M583" s="73">
        <v>18397</v>
      </c>
      <c r="N583" s="68">
        <v>5.4356688590531064E-5</v>
      </c>
      <c r="O583" s="75">
        <v>10087</v>
      </c>
      <c r="P583" s="73">
        <v>0</v>
      </c>
      <c r="Q583" s="73">
        <v>10088</v>
      </c>
      <c r="R583" s="69">
        <v>0</v>
      </c>
      <c r="S583" s="73">
        <v>28570</v>
      </c>
      <c r="T583" s="73">
        <v>1</v>
      </c>
      <c r="U583" s="73">
        <v>28577</v>
      </c>
      <c r="V583" s="80">
        <v>3.5000525007875102E-5</v>
      </c>
      <c r="W583" s="81">
        <v>8.8613617887982405E-7</v>
      </c>
      <c r="X583" s="77">
        <v>1.9499484275238801E-4</v>
      </c>
      <c r="Y583" s="66" t="s">
        <v>832</v>
      </c>
      <c r="Z583" s="66" t="s">
        <v>832</v>
      </c>
      <c r="AA583" s="77" t="s">
        <v>832</v>
      </c>
      <c r="AC583" s="66" t="s">
        <v>662</v>
      </c>
    </row>
    <row r="584" spans="1:29" s="82" customFormat="1" x14ac:dyDescent="0.2">
      <c r="A584" s="83" t="s">
        <v>777</v>
      </c>
      <c r="B584" s="84" t="s">
        <v>335</v>
      </c>
      <c r="C584" s="83" t="s">
        <v>933</v>
      </c>
      <c r="D584" s="83" t="s">
        <v>320</v>
      </c>
      <c r="E584" s="83" t="s">
        <v>308</v>
      </c>
      <c r="F584" s="83" t="s">
        <v>883</v>
      </c>
      <c r="G584" s="85">
        <v>16466</v>
      </c>
      <c r="H584" s="86">
        <v>3</v>
      </c>
      <c r="I584" s="87">
        <v>16475</v>
      </c>
      <c r="J584" s="88">
        <v>1.8209408194233686E-4</v>
      </c>
      <c r="K584" s="89">
        <v>24435</v>
      </c>
      <c r="L584" s="86">
        <v>4</v>
      </c>
      <c r="M584" s="86">
        <v>24446</v>
      </c>
      <c r="N584" s="88">
        <v>1.6362595107584062E-4</v>
      </c>
      <c r="O584" s="89">
        <v>16336</v>
      </c>
      <c r="P584" s="86">
        <v>0</v>
      </c>
      <c r="Q584" s="86">
        <v>16338</v>
      </c>
      <c r="R584" s="90">
        <v>0</v>
      </c>
      <c r="S584" s="86">
        <v>57237</v>
      </c>
      <c r="T584" s="86">
        <v>7</v>
      </c>
      <c r="U584" s="86">
        <v>57259</v>
      </c>
      <c r="V584" s="91">
        <v>1.2228355810215899E-4</v>
      </c>
      <c r="W584" s="95">
        <v>4.9165700602881198E-5</v>
      </c>
      <c r="X584" s="93">
        <v>2.5193453115361002E-4</v>
      </c>
      <c r="Y584" s="83" t="s">
        <v>832</v>
      </c>
      <c r="Z584" s="83" t="s">
        <v>832</v>
      </c>
      <c r="AA584" s="93" t="s">
        <v>832</v>
      </c>
      <c r="AC584" s="83" t="s">
        <v>662</v>
      </c>
    </row>
    <row r="585" spans="1:29" s="78" customFormat="1" x14ac:dyDescent="0.2">
      <c r="A585" s="66" t="s">
        <v>778</v>
      </c>
      <c r="B585" s="71" t="s">
        <v>348</v>
      </c>
      <c r="C585" s="66" t="s">
        <v>934</v>
      </c>
      <c r="D585" s="66" t="s">
        <v>935</v>
      </c>
      <c r="E585" s="66" t="s">
        <v>886</v>
      </c>
      <c r="F585" s="66" t="s">
        <v>867</v>
      </c>
      <c r="G585" s="72" t="s">
        <v>832</v>
      </c>
      <c r="H585" s="73" t="s">
        <v>832</v>
      </c>
      <c r="I585" s="74" t="s">
        <v>832</v>
      </c>
      <c r="J585" s="68" t="s">
        <v>832</v>
      </c>
      <c r="K585" s="75">
        <v>524</v>
      </c>
      <c r="L585" s="73">
        <v>325</v>
      </c>
      <c r="M585" s="73">
        <v>849</v>
      </c>
      <c r="N585" s="68">
        <v>0.38280329799764429</v>
      </c>
      <c r="O585" s="75">
        <v>789</v>
      </c>
      <c r="P585" s="73">
        <v>740</v>
      </c>
      <c r="Q585" s="73">
        <v>1529</v>
      </c>
      <c r="R585" s="69">
        <v>0.4839764551994768</v>
      </c>
      <c r="S585" s="73">
        <v>1313</v>
      </c>
      <c r="T585" s="73">
        <v>1065</v>
      </c>
      <c r="U585" s="73">
        <v>2378</v>
      </c>
      <c r="V585" s="76">
        <v>0.44785534062237198</v>
      </c>
      <c r="W585" s="66">
        <v>0.42773321966686501</v>
      </c>
      <c r="X585" s="77">
        <v>0.46810607807496701</v>
      </c>
      <c r="Y585" s="66">
        <v>0.44759220542280798</v>
      </c>
      <c r="Z585" s="66">
        <v>0.42766023650958401</v>
      </c>
      <c r="AA585" s="77">
        <v>0.46763647160814498</v>
      </c>
      <c r="AC585" s="66" t="s">
        <v>242</v>
      </c>
    </row>
    <row r="586" spans="1:29" s="78" customFormat="1" x14ac:dyDescent="0.2">
      <c r="A586" s="66" t="s">
        <v>778</v>
      </c>
      <c r="B586" s="71" t="s">
        <v>348</v>
      </c>
      <c r="C586" s="66" t="s">
        <v>934</v>
      </c>
      <c r="D586" s="66" t="s">
        <v>935</v>
      </c>
      <c r="E586" s="66" t="s">
        <v>886</v>
      </c>
      <c r="F586" s="66" t="s">
        <v>868</v>
      </c>
      <c r="G586" s="72">
        <v>1031</v>
      </c>
      <c r="H586" s="73">
        <v>1035</v>
      </c>
      <c r="I586" s="74">
        <v>2066</v>
      </c>
      <c r="J586" s="68">
        <v>0.50096805421103585</v>
      </c>
      <c r="K586" s="75">
        <v>1121</v>
      </c>
      <c r="L586" s="73">
        <v>1130</v>
      </c>
      <c r="M586" s="73">
        <v>2251</v>
      </c>
      <c r="N586" s="68">
        <v>0.5019991115059973</v>
      </c>
      <c r="O586" s="75">
        <v>2875</v>
      </c>
      <c r="P586" s="73">
        <v>3142</v>
      </c>
      <c r="Q586" s="73">
        <v>6018</v>
      </c>
      <c r="R586" s="69">
        <v>0.52210036556995676</v>
      </c>
      <c r="S586" s="73">
        <v>5027</v>
      </c>
      <c r="T586" s="73">
        <v>5307</v>
      </c>
      <c r="U586" s="73">
        <v>10335</v>
      </c>
      <c r="V586" s="76">
        <v>0.51354751306367297</v>
      </c>
      <c r="W586" s="66">
        <v>0.50385983936505796</v>
      </c>
      <c r="X586" s="77">
        <v>0.52322754872327304</v>
      </c>
      <c r="Y586" s="66">
        <v>0.51331568453751897</v>
      </c>
      <c r="Z586" s="66">
        <v>0.50367182755395701</v>
      </c>
      <c r="AA586" s="77">
        <v>0.52295281401700699</v>
      </c>
      <c r="AC586" s="66" t="s">
        <v>242</v>
      </c>
    </row>
    <row r="587" spans="1:29" s="78" customFormat="1" x14ac:dyDescent="0.2">
      <c r="A587" s="66" t="s">
        <v>778</v>
      </c>
      <c r="B587" s="71" t="s">
        <v>348</v>
      </c>
      <c r="C587" s="66" t="s">
        <v>934</v>
      </c>
      <c r="D587" s="66" t="s">
        <v>935</v>
      </c>
      <c r="E587" s="66" t="s">
        <v>886</v>
      </c>
      <c r="F587" s="66" t="s">
        <v>869</v>
      </c>
      <c r="G587" s="72">
        <v>8320</v>
      </c>
      <c r="H587" s="73">
        <v>8862</v>
      </c>
      <c r="I587" s="74">
        <v>17186</v>
      </c>
      <c r="J587" s="68">
        <v>0.51565227510764577</v>
      </c>
      <c r="K587" s="75">
        <v>5914</v>
      </c>
      <c r="L587" s="73">
        <v>6136</v>
      </c>
      <c r="M587" s="73">
        <v>12052</v>
      </c>
      <c r="N587" s="68">
        <v>0.50912711583139725</v>
      </c>
      <c r="O587" s="75">
        <v>7356</v>
      </c>
      <c r="P587" s="73">
        <v>7956</v>
      </c>
      <c r="Q587" s="73">
        <v>15315</v>
      </c>
      <c r="R587" s="69">
        <v>0.51949069539666992</v>
      </c>
      <c r="S587" s="73">
        <v>21590</v>
      </c>
      <c r="T587" s="73">
        <v>22954</v>
      </c>
      <c r="U587" s="73">
        <v>44553</v>
      </c>
      <c r="V587" s="76">
        <v>0.51531070402298895</v>
      </c>
      <c r="W587" s="66">
        <v>0.51065752019188904</v>
      </c>
      <c r="X587" s="77">
        <v>0.51996189187281705</v>
      </c>
      <c r="Y587" s="66">
        <v>0.51507971608437797</v>
      </c>
      <c r="Z587" s="66">
        <v>0.51043530746989396</v>
      </c>
      <c r="AA587" s="77">
        <v>0.51972234979469201</v>
      </c>
      <c r="AC587" s="66" t="s">
        <v>242</v>
      </c>
    </row>
    <row r="588" spans="1:29" s="78" customFormat="1" x14ac:dyDescent="0.2">
      <c r="A588" s="66" t="s">
        <v>778</v>
      </c>
      <c r="B588" s="71" t="s">
        <v>348</v>
      </c>
      <c r="C588" s="66" t="s">
        <v>934</v>
      </c>
      <c r="D588" s="66" t="s">
        <v>935</v>
      </c>
      <c r="E588" s="66" t="s">
        <v>886</v>
      </c>
      <c r="F588" s="66" t="s">
        <v>870</v>
      </c>
      <c r="G588" s="72">
        <v>11310</v>
      </c>
      <c r="H588" s="73">
        <v>9</v>
      </c>
      <c r="I588" s="74">
        <v>11321</v>
      </c>
      <c r="J588" s="68">
        <v>7.9498277537320028E-4</v>
      </c>
      <c r="K588" s="75">
        <v>16453</v>
      </c>
      <c r="L588" s="73">
        <v>11</v>
      </c>
      <c r="M588" s="73">
        <v>16466</v>
      </c>
      <c r="N588" s="68">
        <v>6.6804324061702901E-4</v>
      </c>
      <c r="O588" s="75">
        <v>26467</v>
      </c>
      <c r="P588" s="73">
        <v>14</v>
      </c>
      <c r="Q588" s="73">
        <v>26485</v>
      </c>
      <c r="R588" s="69">
        <v>5.2860109495941096E-4</v>
      </c>
      <c r="S588" s="73">
        <v>54230</v>
      </c>
      <c r="T588" s="73">
        <v>34</v>
      </c>
      <c r="U588" s="73">
        <v>54272</v>
      </c>
      <c r="V588" s="76">
        <v>6.265664160401E-4</v>
      </c>
      <c r="W588" s="66">
        <v>4.3395326475296602E-4</v>
      </c>
      <c r="X588" s="77">
        <v>8.7545475038577404E-4</v>
      </c>
      <c r="Y588" s="66">
        <v>1.5575981393172299E-4</v>
      </c>
      <c r="Z588" s="66">
        <v>0</v>
      </c>
      <c r="AA588" s="77">
        <v>4.1041098601491099E-4</v>
      </c>
      <c r="AC588" s="66" t="s">
        <v>242</v>
      </c>
    </row>
    <row r="589" spans="1:29" s="78" customFormat="1" x14ac:dyDescent="0.2">
      <c r="A589" s="66" t="s">
        <v>778</v>
      </c>
      <c r="B589" s="71" t="s">
        <v>348</v>
      </c>
      <c r="C589" s="66" t="s">
        <v>934</v>
      </c>
      <c r="D589" s="66" t="s">
        <v>935</v>
      </c>
      <c r="E589" s="66" t="s">
        <v>886</v>
      </c>
      <c r="F589" s="66" t="s">
        <v>871</v>
      </c>
      <c r="G589" s="72">
        <v>11562</v>
      </c>
      <c r="H589" s="73">
        <v>5</v>
      </c>
      <c r="I589" s="74">
        <v>11568</v>
      </c>
      <c r="J589" s="68">
        <v>4.3222683264177038E-4</v>
      </c>
      <c r="K589" s="75">
        <v>12503</v>
      </c>
      <c r="L589" s="73">
        <v>4</v>
      </c>
      <c r="M589" s="73">
        <v>12510</v>
      </c>
      <c r="N589" s="68">
        <v>3.1974420463629099E-4</v>
      </c>
      <c r="O589" s="75">
        <v>16600</v>
      </c>
      <c r="P589" s="73">
        <v>6</v>
      </c>
      <c r="Q589" s="73">
        <v>16607</v>
      </c>
      <c r="R589" s="69">
        <v>3.6129343048112243E-4</v>
      </c>
      <c r="S589" s="73">
        <v>40665</v>
      </c>
      <c r="T589" s="73">
        <v>15</v>
      </c>
      <c r="U589" s="73">
        <v>40685</v>
      </c>
      <c r="V589" s="76">
        <v>3.6873156342182901E-4</v>
      </c>
      <c r="W589" s="66">
        <v>2.06390475532229E-4</v>
      </c>
      <c r="X589" s="77">
        <v>6.0809383027097305E-4</v>
      </c>
      <c r="Y589" s="81">
        <v>9.8346341433369599E-17</v>
      </c>
      <c r="Z589" s="66">
        <v>0</v>
      </c>
      <c r="AA589" s="77">
        <v>1.6493342930537901E-4</v>
      </c>
      <c r="AC589" s="66" t="s">
        <v>242</v>
      </c>
    </row>
    <row r="590" spans="1:29" s="78" customFormat="1" x14ac:dyDescent="0.2">
      <c r="A590" s="66" t="s">
        <v>778</v>
      </c>
      <c r="B590" s="71" t="s">
        <v>348</v>
      </c>
      <c r="C590" s="66" t="s">
        <v>934</v>
      </c>
      <c r="D590" s="66" t="s">
        <v>935</v>
      </c>
      <c r="E590" s="66" t="s">
        <v>886</v>
      </c>
      <c r="F590" s="66" t="s">
        <v>872</v>
      </c>
      <c r="G590" s="72">
        <v>12587</v>
      </c>
      <c r="H590" s="73">
        <v>9</v>
      </c>
      <c r="I590" s="74">
        <v>12596</v>
      </c>
      <c r="J590" s="68">
        <v>7.1451254366465544E-4</v>
      </c>
      <c r="K590" s="75">
        <v>21276</v>
      </c>
      <c r="L590" s="73">
        <v>4</v>
      </c>
      <c r="M590" s="73">
        <v>21282</v>
      </c>
      <c r="N590" s="68">
        <v>1.8795226012592801E-4</v>
      </c>
      <c r="O590" s="75">
        <v>17204</v>
      </c>
      <c r="P590" s="73">
        <v>3</v>
      </c>
      <c r="Q590" s="73">
        <v>17209</v>
      </c>
      <c r="R590" s="69">
        <v>1.7432738683247138E-4</v>
      </c>
      <c r="S590" s="73">
        <v>51067</v>
      </c>
      <c r="T590" s="73">
        <v>16</v>
      </c>
      <c r="U590" s="73">
        <v>51087</v>
      </c>
      <c r="V590" s="76">
        <v>3.1321574692167597E-4</v>
      </c>
      <c r="W590" s="66">
        <v>1.79040122784741E-4</v>
      </c>
      <c r="X590" s="77">
        <v>5.0859304832785702E-4</v>
      </c>
      <c r="Y590" s="81">
        <v>1.6424021743374399E-6</v>
      </c>
      <c r="Z590" s="66">
        <v>0</v>
      </c>
      <c r="AA590" s="77">
        <v>1.1113318256677001E-4</v>
      </c>
      <c r="AC590" s="66" t="s">
        <v>242</v>
      </c>
    </row>
    <row r="591" spans="1:29" s="78" customFormat="1" x14ac:dyDescent="0.2">
      <c r="A591" s="66" t="s">
        <v>778</v>
      </c>
      <c r="B591" s="71" t="s">
        <v>348</v>
      </c>
      <c r="C591" s="66" t="s">
        <v>934</v>
      </c>
      <c r="D591" s="66" t="s">
        <v>935</v>
      </c>
      <c r="E591" s="66" t="s">
        <v>886</v>
      </c>
      <c r="F591" s="66" t="s">
        <v>873</v>
      </c>
      <c r="G591" s="72">
        <v>10909</v>
      </c>
      <c r="H591" s="73">
        <v>3</v>
      </c>
      <c r="I591" s="74">
        <v>10916</v>
      </c>
      <c r="J591" s="68">
        <v>2.7482594356907294E-4</v>
      </c>
      <c r="K591" s="75">
        <v>15713</v>
      </c>
      <c r="L591" s="73">
        <v>7</v>
      </c>
      <c r="M591" s="73">
        <v>15723</v>
      </c>
      <c r="N591" s="68">
        <v>4.4520765757171023E-4</v>
      </c>
      <c r="O591" s="75">
        <v>13161</v>
      </c>
      <c r="P591" s="73">
        <v>7</v>
      </c>
      <c r="Q591" s="73">
        <v>13170</v>
      </c>
      <c r="R591" s="69">
        <v>5.3151100987091878E-4</v>
      </c>
      <c r="S591" s="73">
        <v>39783</v>
      </c>
      <c r="T591" s="73">
        <v>17</v>
      </c>
      <c r="U591" s="73">
        <v>39809</v>
      </c>
      <c r="V591" s="76">
        <v>4.2713567839195999E-4</v>
      </c>
      <c r="W591" s="66">
        <v>2.4884133446987299E-4</v>
      </c>
      <c r="X591" s="77">
        <v>6.8379780335271301E-4</v>
      </c>
      <c r="Y591" s="81">
        <v>1.23397804934545E-16</v>
      </c>
      <c r="Z591" s="66">
        <v>0</v>
      </c>
      <c r="AA591" s="77">
        <v>2.1769957531821401E-4</v>
      </c>
      <c r="AC591" s="66" t="s">
        <v>242</v>
      </c>
    </row>
    <row r="592" spans="1:29" s="78" customFormat="1" x14ac:dyDescent="0.2">
      <c r="A592" s="66" t="s">
        <v>778</v>
      </c>
      <c r="B592" s="71" t="s">
        <v>348</v>
      </c>
      <c r="C592" s="66" t="s">
        <v>934</v>
      </c>
      <c r="D592" s="66" t="s">
        <v>935</v>
      </c>
      <c r="E592" s="66" t="s">
        <v>886</v>
      </c>
      <c r="F592" s="66" t="s">
        <v>874</v>
      </c>
      <c r="G592" s="72">
        <v>5419</v>
      </c>
      <c r="H592" s="73">
        <v>3</v>
      </c>
      <c r="I592" s="74">
        <v>5423</v>
      </c>
      <c r="J592" s="68">
        <v>5.5319933616079656E-4</v>
      </c>
      <c r="K592" s="75">
        <v>1493</v>
      </c>
      <c r="L592" s="73">
        <v>1</v>
      </c>
      <c r="M592" s="73">
        <v>1494</v>
      </c>
      <c r="N592" s="68">
        <v>6.6934404283801872E-4</v>
      </c>
      <c r="O592" s="75">
        <v>3099</v>
      </c>
      <c r="P592" s="73">
        <v>2</v>
      </c>
      <c r="Q592" s="73">
        <v>3101</v>
      </c>
      <c r="R592" s="69">
        <v>6.4495324089003543E-4</v>
      </c>
      <c r="S592" s="73">
        <v>10011</v>
      </c>
      <c r="T592" s="73">
        <v>6</v>
      </c>
      <c r="U592" s="73">
        <v>10018</v>
      </c>
      <c r="V592" s="76">
        <v>5.98981731057203E-4</v>
      </c>
      <c r="W592" s="66">
        <v>2.19846447390444E-4</v>
      </c>
      <c r="X592" s="77">
        <v>1.3032717032708599E-3</v>
      </c>
      <c r="Y592" s="66">
        <v>1.2788270166871999E-4</v>
      </c>
      <c r="Z592" s="66">
        <v>0</v>
      </c>
      <c r="AA592" s="77">
        <v>7.4886940756875597E-4</v>
      </c>
      <c r="AC592" s="66" t="s">
        <v>242</v>
      </c>
    </row>
    <row r="593" spans="1:29" s="78" customFormat="1" x14ac:dyDescent="0.2">
      <c r="A593" s="66" t="s">
        <v>778</v>
      </c>
      <c r="B593" s="71" t="s">
        <v>348</v>
      </c>
      <c r="C593" s="66" t="s">
        <v>934</v>
      </c>
      <c r="D593" s="66" t="s">
        <v>935</v>
      </c>
      <c r="E593" s="66" t="s">
        <v>886</v>
      </c>
      <c r="F593" s="66" t="s">
        <v>875</v>
      </c>
      <c r="G593" s="72">
        <v>19959</v>
      </c>
      <c r="H593" s="73">
        <v>7</v>
      </c>
      <c r="I593" s="74">
        <v>19967</v>
      </c>
      <c r="J593" s="68">
        <v>3.5057845444984222E-4</v>
      </c>
      <c r="K593" s="75">
        <v>23578</v>
      </c>
      <c r="L593" s="73">
        <v>8</v>
      </c>
      <c r="M593" s="73">
        <v>23588</v>
      </c>
      <c r="N593" s="68">
        <v>3.3915550279803292E-4</v>
      </c>
      <c r="O593" s="75">
        <v>25676</v>
      </c>
      <c r="P593" s="73">
        <v>7</v>
      </c>
      <c r="Q593" s="73">
        <v>25685</v>
      </c>
      <c r="R593" s="69">
        <v>2.7253260657971579E-4</v>
      </c>
      <c r="S593" s="73">
        <v>69213</v>
      </c>
      <c r="T593" s="73">
        <v>22</v>
      </c>
      <c r="U593" s="73">
        <v>69240</v>
      </c>
      <c r="V593" s="76">
        <v>3.1775835921138201E-4</v>
      </c>
      <c r="W593" s="66">
        <v>1.9914784599986201E-4</v>
      </c>
      <c r="X593" s="77">
        <v>4.81050685138188E-4</v>
      </c>
      <c r="Y593" s="81">
        <v>7.4519243311929197E-17</v>
      </c>
      <c r="Z593" s="66">
        <v>0</v>
      </c>
      <c r="AA593" s="79">
        <v>9.0734289238045599E-5</v>
      </c>
      <c r="AC593" s="66" t="s">
        <v>242</v>
      </c>
    </row>
    <row r="594" spans="1:29" s="78" customFormat="1" x14ac:dyDescent="0.2">
      <c r="A594" s="66" t="s">
        <v>778</v>
      </c>
      <c r="B594" s="71" t="s">
        <v>348</v>
      </c>
      <c r="C594" s="66" t="s">
        <v>934</v>
      </c>
      <c r="D594" s="66" t="s">
        <v>935</v>
      </c>
      <c r="E594" s="66" t="s">
        <v>886</v>
      </c>
      <c r="F594" s="66" t="s">
        <v>876</v>
      </c>
      <c r="G594" s="72">
        <v>20778</v>
      </c>
      <c r="H594" s="73">
        <v>11</v>
      </c>
      <c r="I594" s="74">
        <v>20794</v>
      </c>
      <c r="J594" s="68">
        <v>5.2899874963931908E-4</v>
      </c>
      <c r="K594" s="75">
        <v>9110</v>
      </c>
      <c r="L594" s="73">
        <v>8</v>
      </c>
      <c r="M594" s="73">
        <v>9118</v>
      </c>
      <c r="N594" s="68">
        <v>8.7738539153323102E-4</v>
      </c>
      <c r="O594" s="75">
        <v>7551</v>
      </c>
      <c r="P594" s="73">
        <v>4</v>
      </c>
      <c r="Q594" s="73">
        <v>7557</v>
      </c>
      <c r="R594" s="69">
        <v>5.2931057297869526E-4</v>
      </c>
      <c r="S594" s="73">
        <v>37439</v>
      </c>
      <c r="T594" s="73">
        <v>23</v>
      </c>
      <c r="U594" s="73">
        <v>37469</v>
      </c>
      <c r="V594" s="76">
        <v>6.1395547488121303E-4</v>
      </c>
      <c r="W594" s="66">
        <v>3.8923365736194901E-4</v>
      </c>
      <c r="X594" s="77">
        <v>9.2109311756139595E-4</v>
      </c>
      <c r="Y594" s="66">
        <v>1.42910651512254E-4</v>
      </c>
      <c r="Z594" s="66">
        <v>0</v>
      </c>
      <c r="AA594" s="77">
        <v>4.4535779969141998E-4</v>
      </c>
      <c r="AC594" s="66" t="s">
        <v>242</v>
      </c>
    </row>
    <row r="595" spans="1:29" s="78" customFormat="1" x14ac:dyDescent="0.2">
      <c r="A595" s="66" t="s">
        <v>778</v>
      </c>
      <c r="B595" s="71" t="s">
        <v>348</v>
      </c>
      <c r="C595" s="66" t="s">
        <v>934</v>
      </c>
      <c r="D595" s="66" t="s">
        <v>935</v>
      </c>
      <c r="E595" s="66" t="s">
        <v>886</v>
      </c>
      <c r="F595" s="66" t="s">
        <v>877</v>
      </c>
      <c r="G595" s="72">
        <v>12638</v>
      </c>
      <c r="H595" s="73">
        <v>4</v>
      </c>
      <c r="I595" s="74">
        <v>12646</v>
      </c>
      <c r="J595" s="68">
        <v>3.163055511624229E-4</v>
      </c>
      <c r="K595" s="75">
        <v>12466</v>
      </c>
      <c r="L595" s="73">
        <v>4</v>
      </c>
      <c r="M595" s="73">
        <v>12472</v>
      </c>
      <c r="N595" s="68">
        <v>3.2071840923669016E-4</v>
      </c>
      <c r="O595" s="75">
        <v>10722</v>
      </c>
      <c r="P595" s="73">
        <v>3</v>
      </c>
      <c r="Q595" s="73">
        <v>10727</v>
      </c>
      <c r="R595" s="69">
        <v>2.7966812715577517E-4</v>
      </c>
      <c r="S595" s="73">
        <v>35826</v>
      </c>
      <c r="T595" s="73">
        <v>11</v>
      </c>
      <c r="U595" s="73">
        <v>35845</v>
      </c>
      <c r="V595" s="76">
        <v>3.0694533582610199E-4</v>
      </c>
      <c r="W595" s="66">
        <v>1.5323564598418099E-4</v>
      </c>
      <c r="X595" s="77">
        <v>5.4914346641082E-4</v>
      </c>
      <c r="Y595" s="81">
        <v>1.4347963517132499E-16</v>
      </c>
      <c r="Z595" s="66">
        <v>0</v>
      </c>
      <c r="AA595" s="77">
        <v>1.39333297287035E-4</v>
      </c>
      <c r="AC595" s="66" t="s">
        <v>242</v>
      </c>
    </row>
    <row r="596" spans="1:29" s="78" customFormat="1" x14ac:dyDescent="0.2">
      <c r="A596" s="66" t="s">
        <v>778</v>
      </c>
      <c r="B596" s="71" t="s">
        <v>348</v>
      </c>
      <c r="C596" s="66" t="s">
        <v>934</v>
      </c>
      <c r="D596" s="66" t="s">
        <v>935</v>
      </c>
      <c r="E596" s="66" t="s">
        <v>886</v>
      </c>
      <c r="F596" s="66" t="s">
        <v>878</v>
      </c>
      <c r="G596" s="72">
        <v>19622</v>
      </c>
      <c r="H596" s="73">
        <v>10</v>
      </c>
      <c r="I596" s="74">
        <v>19637</v>
      </c>
      <c r="J596" s="68">
        <v>5.0924275602179554E-4</v>
      </c>
      <c r="K596" s="75">
        <v>16410</v>
      </c>
      <c r="L596" s="73">
        <v>8</v>
      </c>
      <c r="M596" s="73">
        <v>16420</v>
      </c>
      <c r="N596" s="68">
        <v>4.8721071863581E-4</v>
      </c>
      <c r="O596" s="75">
        <v>12678</v>
      </c>
      <c r="P596" s="73">
        <v>5</v>
      </c>
      <c r="Q596" s="73">
        <v>12684</v>
      </c>
      <c r="R596" s="69">
        <v>3.9419741406496373E-4</v>
      </c>
      <c r="S596" s="73">
        <v>48710</v>
      </c>
      <c r="T596" s="73">
        <v>23</v>
      </c>
      <c r="U596" s="73">
        <v>48741</v>
      </c>
      <c r="V596" s="76">
        <v>4.7195945252703498E-4</v>
      </c>
      <c r="W596" s="66">
        <v>2.9920458806995001E-4</v>
      </c>
      <c r="X596" s="77">
        <v>7.0808726697023404E-4</v>
      </c>
      <c r="Y596" s="81">
        <v>2.1143961148655598E-6</v>
      </c>
      <c r="Z596" s="66">
        <v>0</v>
      </c>
      <c r="AA596" s="77">
        <v>2.42799077911901E-4</v>
      </c>
      <c r="AC596" s="66" t="s">
        <v>242</v>
      </c>
    </row>
    <row r="597" spans="1:29" s="78" customFormat="1" x14ac:dyDescent="0.2">
      <c r="A597" s="66" t="s">
        <v>778</v>
      </c>
      <c r="B597" s="71" t="s">
        <v>348</v>
      </c>
      <c r="C597" s="66" t="s">
        <v>934</v>
      </c>
      <c r="D597" s="66" t="s">
        <v>935</v>
      </c>
      <c r="E597" s="66" t="s">
        <v>886</v>
      </c>
      <c r="F597" s="66" t="s">
        <v>879</v>
      </c>
      <c r="G597" s="72" t="s">
        <v>832</v>
      </c>
      <c r="H597" s="73" t="s">
        <v>832</v>
      </c>
      <c r="I597" s="74" t="s">
        <v>832</v>
      </c>
      <c r="J597" s="68" t="s">
        <v>832</v>
      </c>
      <c r="K597" s="75">
        <v>7086</v>
      </c>
      <c r="L597" s="73">
        <v>1</v>
      </c>
      <c r="M597" s="73">
        <v>7089</v>
      </c>
      <c r="N597" s="68">
        <v>1.410636196924813E-4</v>
      </c>
      <c r="O597" s="75">
        <v>6096</v>
      </c>
      <c r="P597" s="73">
        <v>6</v>
      </c>
      <c r="Q597" s="73">
        <v>6103</v>
      </c>
      <c r="R597" s="69">
        <v>9.8312305423562188E-4</v>
      </c>
      <c r="S597" s="73">
        <v>13182</v>
      </c>
      <c r="T597" s="73">
        <v>7</v>
      </c>
      <c r="U597" s="73">
        <v>13192</v>
      </c>
      <c r="V597" s="76">
        <v>5.3074531806808695E-4</v>
      </c>
      <c r="W597" s="66">
        <v>2.1341292081560799E-4</v>
      </c>
      <c r="X597" s="77">
        <v>1.09323050597649E-3</v>
      </c>
      <c r="Y597" s="81">
        <v>6.0254865388394099E-5</v>
      </c>
      <c r="Z597" s="66">
        <v>0</v>
      </c>
      <c r="AA597" s="77">
        <v>5.6400514259425402E-4</v>
      </c>
      <c r="AC597" s="66" t="s">
        <v>242</v>
      </c>
    </row>
    <row r="598" spans="1:29" s="78" customFormat="1" x14ac:dyDescent="0.2">
      <c r="A598" s="66" t="s">
        <v>778</v>
      </c>
      <c r="B598" s="71" t="s">
        <v>348</v>
      </c>
      <c r="C598" s="66" t="s">
        <v>934</v>
      </c>
      <c r="D598" s="66" t="s">
        <v>935</v>
      </c>
      <c r="E598" s="66" t="s">
        <v>886</v>
      </c>
      <c r="F598" s="66" t="s">
        <v>880</v>
      </c>
      <c r="G598" s="72">
        <v>9678</v>
      </c>
      <c r="H598" s="73">
        <v>6</v>
      </c>
      <c r="I598" s="74">
        <v>9685</v>
      </c>
      <c r="J598" s="68">
        <v>6.1951471347444504E-4</v>
      </c>
      <c r="K598" s="75">
        <v>8016</v>
      </c>
      <c r="L598" s="73">
        <v>2</v>
      </c>
      <c r="M598" s="73">
        <v>8018</v>
      </c>
      <c r="N598" s="68">
        <v>2.4943876278373661E-4</v>
      </c>
      <c r="O598" s="75">
        <v>6582</v>
      </c>
      <c r="P598" s="73">
        <v>3</v>
      </c>
      <c r="Q598" s="73">
        <v>6585</v>
      </c>
      <c r="R598" s="69">
        <v>4.5558086560364467E-4</v>
      </c>
      <c r="S598" s="73">
        <v>24276</v>
      </c>
      <c r="T598" s="73">
        <v>11</v>
      </c>
      <c r="U598" s="73">
        <v>24288</v>
      </c>
      <c r="V598" s="76">
        <v>4.5291719850125601E-4</v>
      </c>
      <c r="W598" s="66">
        <v>2.26115624459539E-4</v>
      </c>
      <c r="X598" s="77">
        <v>8.1024913035177199E-4</v>
      </c>
      <c r="Y598" s="81">
        <v>1.3084598393317099E-16</v>
      </c>
      <c r="Z598" s="66">
        <v>0</v>
      </c>
      <c r="AA598" s="77">
        <v>3.2005869321444799E-4</v>
      </c>
      <c r="AC598" s="66" t="s">
        <v>242</v>
      </c>
    </row>
    <row r="599" spans="1:29" s="82" customFormat="1" x14ac:dyDescent="0.2">
      <c r="A599" s="66" t="s">
        <v>778</v>
      </c>
      <c r="B599" s="71" t="s">
        <v>348</v>
      </c>
      <c r="C599" s="66" t="s">
        <v>934</v>
      </c>
      <c r="D599" s="66" t="s">
        <v>935</v>
      </c>
      <c r="E599" s="66" t="s">
        <v>886</v>
      </c>
      <c r="F599" s="66" t="s">
        <v>881</v>
      </c>
      <c r="G599" s="72">
        <v>22575</v>
      </c>
      <c r="H599" s="73">
        <v>13</v>
      </c>
      <c r="I599" s="74">
        <v>22591</v>
      </c>
      <c r="J599" s="68">
        <v>5.754504006020096E-4</v>
      </c>
      <c r="K599" s="75">
        <v>14678</v>
      </c>
      <c r="L599" s="73">
        <v>8</v>
      </c>
      <c r="M599" s="73">
        <v>14686</v>
      </c>
      <c r="N599" s="68">
        <v>5.447364837259975E-4</v>
      </c>
      <c r="O599" s="75">
        <v>17542</v>
      </c>
      <c r="P599" s="73">
        <v>5</v>
      </c>
      <c r="Q599" s="73">
        <v>17549</v>
      </c>
      <c r="R599" s="69">
        <v>2.8491651945979828E-4</v>
      </c>
      <c r="S599" s="73">
        <v>54795</v>
      </c>
      <c r="T599" s="73">
        <v>26</v>
      </c>
      <c r="U599" s="73">
        <v>54826</v>
      </c>
      <c r="V599" s="76">
        <v>4.7427080863172901E-4</v>
      </c>
      <c r="W599" s="66">
        <v>3.0983209237232698E-4</v>
      </c>
      <c r="X599" s="77">
        <v>6.9483995288716397E-4</v>
      </c>
      <c r="Y599" s="66" t="s">
        <v>832</v>
      </c>
      <c r="Z599" s="66" t="s">
        <v>832</v>
      </c>
      <c r="AA599" s="77" t="s">
        <v>832</v>
      </c>
      <c r="AC599" s="66" t="s">
        <v>242</v>
      </c>
    </row>
    <row r="600" spans="1:29" s="82" customFormat="1" x14ac:dyDescent="0.2">
      <c r="A600" s="66" t="s">
        <v>778</v>
      </c>
      <c r="B600" s="71" t="s">
        <v>348</v>
      </c>
      <c r="C600" s="66" t="s">
        <v>934</v>
      </c>
      <c r="D600" s="66" t="s">
        <v>935</v>
      </c>
      <c r="E600" s="66" t="s">
        <v>886</v>
      </c>
      <c r="F600" s="66" t="s">
        <v>882</v>
      </c>
      <c r="G600" s="72">
        <v>16534</v>
      </c>
      <c r="H600" s="73">
        <v>2</v>
      </c>
      <c r="I600" s="74">
        <v>16538</v>
      </c>
      <c r="J600" s="68">
        <v>1.2093360744951022E-4</v>
      </c>
      <c r="K600" s="75">
        <v>14289</v>
      </c>
      <c r="L600" s="73">
        <v>11</v>
      </c>
      <c r="M600" s="73">
        <v>14302</v>
      </c>
      <c r="N600" s="68">
        <v>7.6912319955251018E-4</v>
      </c>
      <c r="O600" s="75">
        <v>18046</v>
      </c>
      <c r="P600" s="73">
        <v>13</v>
      </c>
      <c r="Q600" s="73">
        <v>18061</v>
      </c>
      <c r="R600" s="69">
        <v>7.1978295775427712E-4</v>
      </c>
      <c r="S600" s="73">
        <v>48869</v>
      </c>
      <c r="T600" s="73">
        <v>26</v>
      </c>
      <c r="U600" s="73">
        <v>48901</v>
      </c>
      <c r="V600" s="76">
        <v>5.3175171285407504E-4</v>
      </c>
      <c r="W600" s="66">
        <v>3.4738635205820001E-4</v>
      </c>
      <c r="X600" s="77">
        <v>7.7904308487274196E-4</v>
      </c>
      <c r="Y600" s="66" t="s">
        <v>832</v>
      </c>
      <c r="Z600" s="66" t="s">
        <v>832</v>
      </c>
      <c r="AA600" s="77" t="s">
        <v>832</v>
      </c>
      <c r="AC600" s="66" t="s">
        <v>242</v>
      </c>
    </row>
    <row r="601" spans="1:29" s="82" customFormat="1" x14ac:dyDescent="0.2">
      <c r="A601" s="83" t="s">
        <v>778</v>
      </c>
      <c r="B601" s="84" t="s">
        <v>348</v>
      </c>
      <c r="C601" s="83" t="s">
        <v>934</v>
      </c>
      <c r="D601" s="83" t="s">
        <v>935</v>
      </c>
      <c r="E601" s="83" t="s">
        <v>886</v>
      </c>
      <c r="F601" s="83" t="s">
        <v>883</v>
      </c>
      <c r="G601" s="85">
        <v>15702</v>
      </c>
      <c r="H601" s="86">
        <v>5</v>
      </c>
      <c r="I601" s="87">
        <v>15709</v>
      </c>
      <c r="J601" s="88">
        <v>3.1828887898656822E-4</v>
      </c>
      <c r="K601" s="89">
        <v>14853</v>
      </c>
      <c r="L601" s="86">
        <v>6</v>
      </c>
      <c r="M601" s="86">
        <v>14860</v>
      </c>
      <c r="N601" s="88">
        <v>4.0376850605652762E-4</v>
      </c>
      <c r="O601" s="89">
        <v>18957</v>
      </c>
      <c r="P601" s="86">
        <v>9</v>
      </c>
      <c r="Q601" s="86">
        <v>18969</v>
      </c>
      <c r="R601" s="90">
        <v>4.7445832674363435E-4</v>
      </c>
      <c r="S601" s="86">
        <v>49512</v>
      </c>
      <c r="T601" s="86">
        <v>20</v>
      </c>
      <c r="U601" s="86">
        <v>49538</v>
      </c>
      <c r="V601" s="91">
        <v>4.0377937494952802E-4</v>
      </c>
      <c r="W601" s="83">
        <v>2.4665582344559597E-4</v>
      </c>
      <c r="X601" s="93">
        <v>6.2353595269678901E-4</v>
      </c>
      <c r="Y601" s="83" t="s">
        <v>832</v>
      </c>
      <c r="Z601" s="83" t="s">
        <v>832</v>
      </c>
      <c r="AA601" s="93" t="s">
        <v>832</v>
      </c>
      <c r="AC601" s="83" t="s">
        <v>242</v>
      </c>
    </row>
    <row r="602" spans="1:29" s="78" customFormat="1" x14ac:dyDescent="0.2">
      <c r="A602" s="66" t="s">
        <v>779</v>
      </c>
      <c r="B602" s="71" t="s">
        <v>322</v>
      </c>
      <c r="C602" s="66" t="s">
        <v>936</v>
      </c>
      <c r="D602" s="66" t="s">
        <v>935</v>
      </c>
      <c r="E602" s="66" t="s">
        <v>28</v>
      </c>
      <c r="F602" s="66" t="s">
        <v>867</v>
      </c>
      <c r="G602" s="72">
        <v>6193</v>
      </c>
      <c r="H602" s="73">
        <v>6192</v>
      </c>
      <c r="I602" s="74">
        <v>12389</v>
      </c>
      <c r="J602" s="68">
        <v>0.49979820808781983</v>
      </c>
      <c r="K602" s="75">
        <v>7413</v>
      </c>
      <c r="L602" s="73">
        <v>8068</v>
      </c>
      <c r="M602" s="73">
        <v>15484</v>
      </c>
      <c r="N602" s="68">
        <v>0.5210539912167399</v>
      </c>
      <c r="O602" s="75">
        <v>8319</v>
      </c>
      <c r="P602" s="73">
        <v>8216</v>
      </c>
      <c r="Q602" s="73">
        <v>16536</v>
      </c>
      <c r="R602" s="69">
        <v>0.49685534591194969</v>
      </c>
      <c r="S602" s="73">
        <v>21925</v>
      </c>
      <c r="T602" s="73">
        <v>22476</v>
      </c>
      <c r="U602" s="73">
        <v>44409</v>
      </c>
      <c r="V602" s="76">
        <v>0.506204815206865</v>
      </c>
      <c r="W602" s="66">
        <v>0.50154289771201699</v>
      </c>
      <c r="X602" s="77">
        <v>0.51086592120221397</v>
      </c>
      <c r="Y602" s="66">
        <v>0.50609482747027501</v>
      </c>
      <c r="Z602" s="66">
        <v>0.50144304601740897</v>
      </c>
      <c r="AA602" s="77">
        <v>0.51074588139459798</v>
      </c>
      <c r="AC602" s="66" t="s">
        <v>28</v>
      </c>
    </row>
    <row r="603" spans="1:29" s="78" customFormat="1" x14ac:dyDescent="0.2">
      <c r="A603" s="66" t="s">
        <v>779</v>
      </c>
      <c r="B603" s="71" t="s">
        <v>322</v>
      </c>
      <c r="C603" s="66" t="s">
        <v>936</v>
      </c>
      <c r="D603" s="66" t="s">
        <v>935</v>
      </c>
      <c r="E603" s="66" t="s">
        <v>28</v>
      </c>
      <c r="F603" s="66" t="s">
        <v>868</v>
      </c>
      <c r="G603" s="72">
        <v>7569</v>
      </c>
      <c r="H603" s="73">
        <v>7849</v>
      </c>
      <c r="I603" s="74">
        <v>15421</v>
      </c>
      <c r="J603" s="68">
        <v>0.50898125932170413</v>
      </c>
      <c r="K603" s="75">
        <v>9966</v>
      </c>
      <c r="L603" s="73">
        <v>10358</v>
      </c>
      <c r="M603" s="73">
        <v>20325</v>
      </c>
      <c r="N603" s="68">
        <v>0.50961869618696187</v>
      </c>
      <c r="O603" s="75">
        <v>9795</v>
      </c>
      <c r="P603" s="73">
        <v>9776</v>
      </c>
      <c r="Q603" s="73">
        <v>19573</v>
      </c>
      <c r="R603" s="69">
        <v>0.49946354672252591</v>
      </c>
      <c r="S603" s="73">
        <v>27330</v>
      </c>
      <c r="T603" s="73">
        <v>27983</v>
      </c>
      <c r="U603" s="73">
        <v>55319</v>
      </c>
      <c r="V603" s="76">
        <v>0.505902771500371</v>
      </c>
      <c r="W603" s="66">
        <v>0.50172698671333305</v>
      </c>
      <c r="X603" s="77">
        <v>0.51007793679036895</v>
      </c>
      <c r="Y603" s="66">
        <v>0.50579271640370704</v>
      </c>
      <c r="Z603" s="66">
        <v>0.50162494242787004</v>
      </c>
      <c r="AA603" s="77">
        <v>0.50995993506120896</v>
      </c>
      <c r="AC603" s="66" t="s">
        <v>28</v>
      </c>
    </row>
    <row r="604" spans="1:29" s="78" customFormat="1" x14ac:dyDescent="0.2">
      <c r="A604" s="66" t="s">
        <v>779</v>
      </c>
      <c r="B604" s="71" t="s">
        <v>322</v>
      </c>
      <c r="C604" s="66" t="s">
        <v>936</v>
      </c>
      <c r="D604" s="66" t="s">
        <v>935</v>
      </c>
      <c r="E604" s="66" t="s">
        <v>28</v>
      </c>
      <c r="F604" s="66" t="s">
        <v>869</v>
      </c>
      <c r="G604" s="72">
        <v>11566</v>
      </c>
      <c r="H604" s="73">
        <v>12472</v>
      </c>
      <c r="I604" s="74">
        <v>24040</v>
      </c>
      <c r="J604" s="68">
        <v>0.51880199667221294</v>
      </c>
      <c r="K604" s="75">
        <v>14545</v>
      </c>
      <c r="L604" s="73">
        <v>16024</v>
      </c>
      <c r="M604" s="73">
        <v>30570</v>
      </c>
      <c r="N604" s="68">
        <v>0.5241740268236833</v>
      </c>
      <c r="O604" s="75">
        <v>12421</v>
      </c>
      <c r="P604" s="73">
        <v>13045</v>
      </c>
      <c r="Q604" s="73">
        <v>25470</v>
      </c>
      <c r="R604" s="69">
        <v>0.51217118178248922</v>
      </c>
      <c r="S604" s="73">
        <v>38532</v>
      </c>
      <c r="T604" s="73">
        <v>41541</v>
      </c>
      <c r="U604" s="73">
        <v>80080</v>
      </c>
      <c r="V604" s="76">
        <v>0.51878910494174102</v>
      </c>
      <c r="W604" s="66">
        <v>0.51532149861065202</v>
      </c>
      <c r="X604" s="77">
        <v>0.52225534975153698</v>
      </c>
      <c r="Y604" s="66">
        <v>0.51868191742566405</v>
      </c>
      <c r="Z604" s="66">
        <v>0.51521972238348102</v>
      </c>
      <c r="AA604" s="77">
        <v>0.52214290564756805</v>
      </c>
      <c r="AC604" s="66" t="s">
        <v>28</v>
      </c>
    </row>
    <row r="605" spans="1:29" s="78" customFormat="1" x14ac:dyDescent="0.2">
      <c r="A605" s="66" t="s">
        <v>779</v>
      </c>
      <c r="B605" s="71" t="s">
        <v>322</v>
      </c>
      <c r="C605" s="66" t="s">
        <v>936</v>
      </c>
      <c r="D605" s="66" t="s">
        <v>935</v>
      </c>
      <c r="E605" s="66" t="s">
        <v>28</v>
      </c>
      <c r="F605" s="66" t="s">
        <v>870</v>
      </c>
      <c r="G605" s="72">
        <v>20563</v>
      </c>
      <c r="H605" s="73">
        <v>1</v>
      </c>
      <c r="I605" s="74">
        <v>20565</v>
      </c>
      <c r="J605" s="68">
        <v>4.8626306831996109E-5</v>
      </c>
      <c r="K605" s="75">
        <v>24124</v>
      </c>
      <c r="L605" s="73">
        <v>9</v>
      </c>
      <c r="M605" s="73">
        <v>24138</v>
      </c>
      <c r="N605" s="68">
        <v>3.7285607755406411E-4</v>
      </c>
      <c r="O605" s="75">
        <v>23610</v>
      </c>
      <c r="P605" s="73">
        <v>1</v>
      </c>
      <c r="Q605" s="73">
        <v>23613</v>
      </c>
      <c r="R605" s="69">
        <v>4.2349553212213612E-5</v>
      </c>
      <c r="S605" s="73">
        <v>68297</v>
      </c>
      <c r="T605" s="73">
        <v>11</v>
      </c>
      <c r="U605" s="73">
        <v>68316</v>
      </c>
      <c r="V605" s="76">
        <v>1.6103531065175399E-4</v>
      </c>
      <c r="W605" s="81">
        <v>8.0390900153650302E-5</v>
      </c>
      <c r="X605" s="77">
        <v>2.8811834211283499E-4</v>
      </c>
      <c r="Y605" s="81">
        <v>1.21797389726235E-16</v>
      </c>
      <c r="Z605" s="66">
        <v>0</v>
      </c>
      <c r="AA605" s="79">
        <v>8.5149950971628695E-5</v>
      </c>
      <c r="AC605" s="66" t="s">
        <v>28</v>
      </c>
    </row>
    <row r="606" spans="1:29" s="78" customFormat="1" x14ac:dyDescent="0.2">
      <c r="A606" s="66" t="s">
        <v>779</v>
      </c>
      <c r="B606" s="71" t="s">
        <v>322</v>
      </c>
      <c r="C606" s="66" t="s">
        <v>936</v>
      </c>
      <c r="D606" s="66" t="s">
        <v>935</v>
      </c>
      <c r="E606" s="66" t="s">
        <v>28</v>
      </c>
      <c r="F606" s="66" t="s">
        <v>871</v>
      </c>
      <c r="G606" s="72">
        <v>29418</v>
      </c>
      <c r="H606" s="73">
        <v>2</v>
      </c>
      <c r="I606" s="74">
        <v>29420</v>
      </c>
      <c r="J606" s="68">
        <v>6.7980965329707686E-5</v>
      </c>
      <c r="K606" s="75">
        <v>26535</v>
      </c>
      <c r="L606" s="73">
        <v>10</v>
      </c>
      <c r="M606" s="73">
        <v>26545</v>
      </c>
      <c r="N606" s="68">
        <v>3.7671877943115466E-4</v>
      </c>
      <c r="O606" s="75">
        <v>18947</v>
      </c>
      <c r="P606" s="73">
        <v>5</v>
      </c>
      <c r="Q606" s="73">
        <v>18952</v>
      </c>
      <c r="R606" s="69">
        <v>2.6382439848037149E-4</v>
      </c>
      <c r="S606" s="73">
        <v>74900</v>
      </c>
      <c r="T606" s="73">
        <v>17</v>
      </c>
      <c r="U606" s="73">
        <v>74917</v>
      </c>
      <c r="V606" s="76">
        <v>2.2691778901984901E-4</v>
      </c>
      <c r="W606" s="66">
        <v>1.3219335359252899E-4</v>
      </c>
      <c r="X606" s="77">
        <v>3.6329258373882299E-4</v>
      </c>
      <c r="Y606" s="81">
        <v>8.38348040653056E-6</v>
      </c>
      <c r="Z606" s="66">
        <v>0</v>
      </c>
      <c r="AA606" s="77">
        <v>1.44609714268707E-4</v>
      </c>
      <c r="AC606" s="66" t="s">
        <v>28</v>
      </c>
    </row>
    <row r="607" spans="1:29" s="78" customFormat="1" x14ac:dyDescent="0.2">
      <c r="A607" s="66" t="s">
        <v>779</v>
      </c>
      <c r="B607" s="71" t="s">
        <v>322</v>
      </c>
      <c r="C607" s="66" t="s">
        <v>936</v>
      </c>
      <c r="D607" s="66" t="s">
        <v>935</v>
      </c>
      <c r="E607" s="66" t="s">
        <v>28</v>
      </c>
      <c r="F607" s="66" t="s">
        <v>872</v>
      </c>
      <c r="G607" s="72">
        <v>25602</v>
      </c>
      <c r="H607" s="73">
        <v>2</v>
      </c>
      <c r="I607" s="74">
        <v>25606</v>
      </c>
      <c r="J607" s="68">
        <v>7.8106693743653833E-5</v>
      </c>
      <c r="K607" s="75">
        <v>37542</v>
      </c>
      <c r="L607" s="73">
        <v>6</v>
      </c>
      <c r="M607" s="73">
        <v>37551</v>
      </c>
      <c r="N607" s="68">
        <v>1.5978269553407366E-4</v>
      </c>
      <c r="O607" s="75">
        <v>23067</v>
      </c>
      <c r="P607" s="73">
        <v>2</v>
      </c>
      <c r="Q607" s="73">
        <v>23070</v>
      </c>
      <c r="R607" s="69">
        <v>8.6692674469007367E-5</v>
      </c>
      <c r="S607" s="73">
        <v>86211</v>
      </c>
      <c r="T607" s="73">
        <v>10</v>
      </c>
      <c r="U607" s="73">
        <v>86227</v>
      </c>
      <c r="V607" s="76">
        <v>1.15981025504228E-4</v>
      </c>
      <c r="W607" s="81">
        <v>5.56187660356936E-5</v>
      </c>
      <c r="X607" s="77">
        <v>2.13282857355701E-4</v>
      </c>
      <c r="Y607" s="81">
        <v>1.4193563667841401E-16</v>
      </c>
      <c r="Z607" s="66">
        <v>0</v>
      </c>
      <c r="AA607" s="79">
        <v>4.9327824947011002E-5</v>
      </c>
      <c r="AC607" s="66" t="s">
        <v>28</v>
      </c>
    </row>
    <row r="608" spans="1:29" s="78" customFormat="1" x14ac:dyDescent="0.2">
      <c r="A608" s="66" t="s">
        <v>779</v>
      </c>
      <c r="B608" s="71" t="s">
        <v>322</v>
      </c>
      <c r="C608" s="66" t="s">
        <v>936</v>
      </c>
      <c r="D608" s="66" t="s">
        <v>935</v>
      </c>
      <c r="E608" s="66" t="s">
        <v>28</v>
      </c>
      <c r="F608" s="66" t="s">
        <v>873</v>
      </c>
      <c r="G608" s="72">
        <v>22714</v>
      </c>
      <c r="H608" s="73">
        <v>1</v>
      </c>
      <c r="I608" s="74">
        <v>22715</v>
      </c>
      <c r="J608" s="68">
        <v>4.4023772837332157E-5</v>
      </c>
      <c r="K608" s="75">
        <v>26767</v>
      </c>
      <c r="L608" s="73">
        <v>5</v>
      </c>
      <c r="M608" s="73">
        <v>26773</v>
      </c>
      <c r="N608" s="68">
        <v>1.8675531318866021E-4</v>
      </c>
      <c r="O608" s="75">
        <v>19711</v>
      </c>
      <c r="P608" s="73">
        <v>1</v>
      </c>
      <c r="Q608" s="73">
        <v>19716</v>
      </c>
      <c r="R608" s="69">
        <v>5.0720227226617976E-5</v>
      </c>
      <c r="S608" s="73">
        <v>69192</v>
      </c>
      <c r="T608" s="73">
        <v>7</v>
      </c>
      <c r="U608" s="73">
        <v>69204</v>
      </c>
      <c r="V608" s="76">
        <v>1.01157531178196E-4</v>
      </c>
      <c r="W608" s="81">
        <v>4.0671510210463102E-5</v>
      </c>
      <c r="X608" s="77">
        <v>2.0841199790123499E-4</v>
      </c>
      <c r="Y608" s="81">
        <v>1.23794892571203E-16</v>
      </c>
      <c r="Z608" s="66">
        <v>0</v>
      </c>
      <c r="AA608" s="79">
        <v>5.2508409443383298E-5</v>
      </c>
      <c r="AC608" s="66" t="s">
        <v>28</v>
      </c>
    </row>
    <row r="609" spans="1:29" s="78" customFormat="1" x14ac:dyDescent="0.2">
      <c r="A609" s="66" t="s">
        <v>779</v>
      </c>
      <c r="B609" s="71" t="s">
        <v>322</v>
      </c>
      <c r="C609" s="66" t="s">
        <v>936</v>
      </c>
      <c r="D609" s="66" t="s">
        <v>935</v>
      </c>
      <c r="E609" s="66" t="s">
        <v>28</v>
      </c>
      <c r="F609" s="66" t="s">
        <v>874</v>
      </c>
      <c r="G609" s="72" t="s">
        <v>832</v>
      </c>
      <c r="H609" s="73" t="s">
        <v>832</v>
      </c>
      <c r="I609" s="74" t="s">
        <v>832</v>
      </c>
      <c r="J609" s="68" t="s">
        <v>832</v>
      </c>
      <c r="K609" s="75" t="s">
        <v>832</v>
      </c>
      <c r="L609" s="73" t="s">
        <v>832</v>
      </c>
      <c r="M609" s="73" t="s">
        <v>832</v>
      </c>
      <c r="N609" s="68" t="s">
        <v>832</v>
      </c>
      <c r="O609" s="75" t="s">
        <v>832</v>
      </c>
      <c r="P609" s="73" t="s">
        <v>832</v>
      </c>
      <c r="Q609" s="73" t="s">
        <v>832</v>
      </c>
      <c r="R609" s="69" t="s">
        <v>832</v>
      </c>
      <c r="S609" s="73" t="s">
        <v>832</v>
      </c>
      <c r="T609" s="73" t="s">
        <v>832</v>
      </c>
      <c r="U609" s="73" t="s">
        <v>832</v>
      </c>
      <c r="V609" s="76" t="s">
        <v>832</v>
      </c>
      <c r="W609" s="66" t="s">
        <v>832</v>
      </c>
      <c r="X609" s="77" t="s">
        <v>832</v>
      </c>
      <c r="Y609" s="66" t="s">
        <v>832</v>
      </c>
      <c r="Z609" s="66" t="s">
        <v>832</v>
      </c>
      <c r="AA609" s="77" t="s">
        <v>832</v>
      </c>
      <c r="AC609" s="66" t="s">
        <v>28</v>
      </c>
    </row>
    <row r="610" spans="1:29" s="78" customFormat="1" x14ac:dyDescent="0.2">
      <c r="A610" s="66" t="s">
        <v>779</v>
      </c>
      <c r="B610" s="71" t="s">
        <v>322</v>
      </c>
      <c r="C610" s="66" t="s">
        <v>936</v>
      </c>
      <c r="D610" s="66" t="s">
        <v>935</v>
      </c>
      <c r="E610" s="66" t="s">
        <v>28</v>
      </c>
      <c r="F610" s="66" t="s">
        <v>875</v>
      </c>
      <c r="G610" s="72">
        <v>17431</v>
      </c>
      <c r="H610" s="73">
        <v>0</v>
      </c>
      <c r="I610" s="74">
        <v>17432</v>
      </c>
      <c r="J610" s="68">
        <v>0</v>
      </c>
      <c r="K610" s="75">
        <v>32404</v>
      </c>
      <c r="L610" s="73">
        <v>6</v>
      </c>
      <c r="M610" s="73">
        <v>32411</v>
      </c>
      <c r="N610" s="68">
        <v>1.8512233500971893E-4</v>
      </c>
      <c r="O610" s="75">
        <v>0</v>
      </c>
      <c r="P610" s="73">
        <v>0</v>
      </c>
      <c r="Q610" s="73">
        <v>0</v>
      </c>
      <c r="R610" s="69" t="s">
        <v>832</v>
      </c>
      <c r="S610" s="73">
        <v>49835</v>
      </c>
      <c r="T610" s="73">
        <v>6</v>
      </c>
      <c r="U610" s="73">
        <v>49843</v>
      </c>
      <c r="V610" s="76">
        <v>1.20382817359202E-4</v>
      </c>
      <c r="W610" s="81">
        <v>4.4179612456528498E-5</v>
      </c>
      <c r="X610" s="77">
        <v>2.6200415661225299E-4</v>
      </c>
      <c r="Y610" s="81">
        <v>1.4732247583374499E-16</v>
      </c>
      <c r="Z610" s="66">
        <v>0</v>
      </c>
      <c r="AA610" s="79">
        <v>7.8732277551240703E-5</v>
      </c>
      <c r="AC610" s="66" t="s">
        <v>28</v>
      </c>
    </row>
    <row r="611" spans="1:29" s="78" customFormat="1" x14ac:dyDescent="0.2">
      <c r="A611" s="66" t="s">
        <v>779</v>
      </c>
      <c r="B611" s="71" t="s">
        <v>322</v>
      </c>
      <c r="C611" s="66" t="s">
        <v>936</v>
      </c>
      <c r="D611" s="66" t="s">
        <v>935</v>
      </c>
      <c r="E611" s="66" t="s">
        <v>28</v>
      </c>
      <c r="F611" s="66" t="s">
        <v>876</v>
      </c>
      <c r="G611" s="72">
        <v>19949</v>
      </c>
      <c r="H611" s="73">
        <v>0</v>
      </c>
      <c r="I611" s="74">
        <v>19949</v>
      </c>
      <c r="J611" s="68">
        <v>0</v>
      </c>
      <c r="K611" s="75">
        <v>19138</v>
      </c>
      <c r="L611" s="73">
        <v>2</v>
      </c>
      <c r="M611" s="73">
        <v>19142</v>
      </c>
      <c r="N611" s="68">
        <v>1.0448229025180232E-4</v>
      </c>
      <c r="O611" s="75">
        <v>2</v>
      </c>
      <c r="P611" s="73">
        <v>0</v>
      </c>
      <c r="Q611" s="73">
        <v>2</v>
      </c>
      <c r="R611" s="69">
        <v>0</v>
      </c>
      <c r="S611" s="73">
        <v>39089</v>
      </c>
      <c r="T611" s="73">
        <v>2</v>
      </c>
      <c r="U611" s="73">
        <v>39093</v>
      </c>
      <c r="V611" s="80">
        <v>5.1162671714716898E-5</v>
      </c>
      <c r="W611" s="81">
        <v>6.1960969593255498E-6</v>
      </c>
      <c r="X611" s="77">
        <v>1.8480481128323899E-4</v>
      </c>
      <c r="Y611" s="81">
        <v>8.9905527869188094E-17</v>
      </c>
      <c r="Z611" s="66">
        <v>0</v>
      </c>
      <c r="AA611" s="79">
        <v>6.3652541983082905E-5</v>
      </c>
      <c r="AC611" s="66" t="s">
        <v>28</v>
      </c>
    </row>
    <row r="612" spans="1:29" s="78" customFormat="1" x14ac:dyDescent="0.2">
      <c r="A612" s="66" t="s">
        <v>779</v>
      </c>
      <c r="B612" s="71" t="s">
        <v>322</v>
      </c>
      <c r="C612" s="66" t="s">
        <v>936</v>
      </c>
      <c r="D612" s="66" t="s">
        <v>935</v>
      </c>
      <c r="E612" s="66" t="s">
        <v>28</v>
      </c>
      <c r="F612" s="66" t="s">
        <v>877</v>
      </c>
      <c r="G612" s="72">
        <v>25547</v>
      </c>
      <c r="H612" s="73">
        <v>3</v>
      </c>
      <c r="I612" s="74">
        <v>25555</v>
      </c>
      <c r="J612" s="68">
        <v>1.1739385638818235E-4</v>
      </c>
      <c r="K612" s="75">
        <v>20019</v>
      </c>
      <c r="L612" s="73">
        <v>3</v>
      </c>
      <c r="M612" s="73">
        <v>20024</v>
      </c>
      <c r="N612" s="68">
        <v>1.4982021574111066E-4</v>
      </c>
      <c r="O612" s="75">
        <v>0</v>
      </c>
      <c r="P612" s="73">
        <v>0</v>
      </c>
      <c r="Q612" s="73">
        <v>0</v>
      </c>
      <c r="R612" s="69" t="s">
        <v>832</v>
      </c>
      <c r="S612" s="73">
        <v>45566</v>
      </c>
      <c r="T612" s="73">
        <v>6</v>
      </c>
      <c r="U612" s="73">
        <v>45579</v>
      </c>
      <c r="V612" s="76">
        <v>1.3165979109979801E-4</v>
      </c>
      <c r="W612" s="81">
        <v>4.8318306305635499E-5</v>
      </c>
      <c r="X612" s="77">
        <v>2.8654574157695601E-4</v>
      </c>
      <c r="Y612" s="81">
        <v>8.7108176732798905E-17</v>
      </c>
      <c r="Z612" s="66">
        <v>0</v>
      </c>
      <c r="AA612" s="79">
        <v>9.1425161430703006E-5</v>
      </c>
      <c r="AC612" s="66" t="s">
        <v>28</v>
      </c>
    </row>
    <row r="613" spans="1:29" s="78" customFormat="1" x14ac:dyDescent="0.2">
      <c r="A613" s="66" t="s">
        <v>779</v>
      </c>
      <c r="B613" s="71" t="s">
        <v>322</v>
      </c>
      <c r="C613" s="66" t="s">
        <v>936</v>
      </c>
      <c r="D613" s="66" t="s">
        <v>935</v>
      </c>
      <c r="E613" s="66" t="s">
        <v>28</v>
      </c>
      <c r="F613" s="66" t="s">
        <v>878</v>
      </c>
      <c r="G613" s="72">
        <v>23323</v>
      </c>
      <c r="H613" s="73">
        <v>4</v>
      </c>
      <c r="I613" s="74">
        <v>23330</v>
      </c>
      <c r="J613" s="68">
        <v>1.7145306472353194E-4</v>
      </c>
      <c r="K613" s="75">
        <v>26462</v>
      </c>
      <c r="L613" s="73">
        <v>5</v>
      </c>
      <c r="M613" s="73">
        <v>26469</v>
      </c>
      <c r="N613" s="68">
        <v>1.8890022290226304E-4</v>
      </c>
      <c r="O613" s="75">
        <v>25457</v>
      </c>
      <c r="P613" s="73">
        <v>1</v>
      </c>
      <c r="Q613" s="73">
        <v>25461</v>
      </c>
      <c r="R613" s="69">
        <v>3.9275755076391345E-5</v>
      </c>
      <c r="S613" s="73">
        <v>75242</v>
      </c>
      <c r="T613" s="73">
        <v>10</v>
      </c>
      <c r="U613" s="73">
        <v>75260</v>
      </c>
      <c r="V613" s="76">
        <v>1.3288683357253001E-4</v>
      </c>
      <c r="W613" s="81">
        <v>6.3726182313282397E-5</v>
      </c>
      <c r="X613" s="77">
        <v>2.4436999436536601E-4</v>
      </c>
      <c r="Y613" s="81">
        <v>8.8609810739277604E-17</v>
      </c>
      <c r="Z613" s="66">
        <v>0</v>
      </c>
      <c r="AA613" s="79">
        <v>6.28076091800371E-5</v>
      </c>
      <c r="AC613" s="66" t="s">
        <v>28</v>
      </c>
    </row>
    <row r="614" spans="1:29" s="78" customFormat="1" x14ac:dyDescent="0.2">
      <c r="A614" s="66" t="s">
        <v>779</v>
      </c>
      <c r="B614" s="71" t="s">
        <v>322</v>
      </c>
      <c r="C614" s="66" t="s">
        <v>936</v>
      </c>
      <c r="D614" s="66" t="s">
        <v>935</v>
      </c>
      <c r="E614" s="66" t="s">
        <v>28</v>
      </c>
      <c r="F614" s="66" t="s">
        <v>879</v>
      </c>
      <c r="G614" s="72">
        <v>12242</v>
      </c>
      <c r="H614" s="73">
        <v>6</v>
      </c>
      <c r="I614" s="74">
        <v>12249</v>
      </c>
      <c r="J614" s="68">
        <v>4.8983590497183444E-4</v>
      </c>
      <c r="K614" s="75">
        <v>21406</v>
      </c>
      <c r="L614" s="73">
        <v>0</v>
      </c>
      <c r="M614" s="73">
        <v>21410</v>
      </c>
      <c r="N614" s="68">
        <v>0</v>
      </c>
      <c r="O614" s="75">
        <v>17777</v>
      </c>
      <c r="P614" s="73">
        <v>2</v>
      </c>
      <c r="Q614" s="73">
        <v>17780</v>
      </c>
      <c r="R614" s="69">
        <v>1.124859392575928E-4</v>
      </c>
      <c r="S614" s="73">
        <v>51425</v>
      </c>
      <c r="T614" s="73">
        <v>8</v>
      </c>
      <c r="U614" s="73">
        <v>51439</v>
      </c>
      <c r="V614" s="76">
        <v>1.5554216164719199E-4</v>
      </c>
      <c r="W614" s="81">
        <v>6.7154380466724899E-5</v>
      </c>
      <c r="X614" s="77">
        <v>3.06456936332456E-4</v>
      </c>
      <c r="Y614" s="81">
        <v>1.1633502141524399E-16</v>
      </c>
      <c r="Z614" s="66">
        <v>0</v>
      </c>
      <c r="AA614" s="79">
        <v>9.9295112245757194E-5</v>
      </c>
      <c r="AC614" s="66" t="s">
        <v>28</v>
      </c>
    </row>
    <row r="615" spans="1:29" s="78" customFormat="1" x14ac:dyDescent="0.2">
      <c r="A615" s="66" t="s">
        <v>779</v>
      </c>
      <c r="B615" s="71" t="s">
        <v>322</v>
      </c>
      <c r="C615" s="66" t="s">
        <v>936</v>
      </c>
      <c r="D615" s="66" t="s">
        <v>935</v>
      </c>
      <c r="E615" s="66" t="s">
        <v>28</v>
      </c>
      <c r="F615" s="66" t="s">
        <v>880</v>
      </c>
      <c r="G615" s="72">
        <v>4789</v>
      </c>
      <c r="H615" s="73">
        <v>0</v>
      </c>
      <c r="I615" s="74">
        <v>4789</v>
      </c>
      <c r="J615" s="68">
        <v>0</v>
      </c>
      <c r="K615" s="75">
        <v>1818</v>
      </c>
      <c r="L615" s="73">
        <v>1</v>
      </c>
      <c r="M615" s="73">
        <v>1819</v>
      </c>
      <c r="N615" s="68">
        <v>5.4975261132490382E-4</v>
      </c>
      <c r="O615" s="75">
        <v>2735</v>
      </c>
      <c r="P615" s="73">
        <v>0</v>
      </c>
      <c r="Q615" s="73">
        <v>2735</v>
      </c>
      <c r="R615" s="69">
        <v>0</v>
      </c>
      <c r="S615" s="73">
        <v>9342</v>
      </c>
      <c r="T615" s="73">
        <v>1</v>
      </c>
      <c r="U615" s="73">
        <v>9343</v>
      </c>
      <c r="V615" s="76">
        <v>1.0703200256876799E-4</v>
      </c>
      <c r="W615" s="81">
        <v>2.7098120176628699E-6</v>
      </c>
      <c r="X615" s="77">
        <v>5.9619827097304504E-4</v>
      </c>
      <c r="Y615" s="81">
        <v>1.3098397227924101E-16</v>
      </c>
      <c r="Z615" s="66">
        <v>0</v>
      </c>
      <c r="AA615" s="77">
        <v>2.9911888980957202E-4</v>
      </c>
      <c r="AC615" s="66" t="s">
        <v>28</v>
      </c>
    </row>
    <row r="616" spans="1:29" s="82" customFormat="1" x14ac:dyDescent="0.2">
      <c r="A616" s="66" t="s">
        <v>779</v>
      </c>
      <c r="B616" s="71" t="s">
        <v>322</v>
      </c>
      <c r="C616" s="66" t="s">
        <v>936</v>
      </c>
      <c r="D616" s="66" t="s">
        <v>935</v>
      </c>
      <c r="E616" s="66" t="s">
        <v>28</v>
      </c>
      <c r="F616" s="66" t="s">
        <v>881</v>
      </c>
      <c r="G616" s="72">
        <v>27752</v>
      </c>
      <c r="H616" s="73">
        <v>8</v>
      </c>
      <c r="I616" s="74">
        <v>27762</v>
      </c>
      <c r="J616" s="68">
        <v>2.8816367696851811E-4</v>
      </c>
      <c r="K616" s="75">
        <v>21016</v>
      </c>
      <c r="L616" s="73">
        <v>5</v>
      </c>
      <c r="M616" s="73">
        <v>21024</v>
      </c>
      <c r="N616" s="68">
        <v>2.3782343987823439E-4</v>
      </c>
      <c r="O616" s="75">
        <v>20323</v>
      </c>
      <c r="P616" s="73">
        <v>4</v>
      </c>
      <c r="Q616" s="73">
        <v>20329</v>
      </c>
      <c r="R616" s="69">
        <v>1.9676324462590387E-4</v>
      </c>
      <c r="S616" s="73">
        <v>69091</v>
      </c>
      <c r="T616" s="73">
        <v>17</v>
      </c>
      <c r="U616" s="73">
        <v>69115</v>
      </c>
      <c r="V616" s="76">
        <v>2.4599178098049402E-4</v>
      </c>
      <c r="W616" s="66">
        <v>1.43305599196822E-4</v>
      </c>
      <c r="X616" s="77">
        <v>3.93827551923009E-4</v>
      </c>
      <c r="Y616" s="66" t="s">
        <v>832</v>
      </c>
      <c r="Z616" s="66" t="s">
        <v>832</v>
      </c>
      <c r="AA616" s="77" t="s">
        <v>832</v>
      </c>
      <c r="AC616" s="66" t="s">
        <v>28</v>
      </c>
    </row>
    <row r="617" spans="1:29" s="82" customFormat="1" x14ac:dyDescent="0.2">
      <c r="A617" s="66" t="s">
        <v>779</v>
      </c>
      <c r="B617" s="71" t="s">
        <v>322</v>
      </c>
      <c r="C617" s="66" t="s">
        <v>936</v>
      </c>
      <c r="D617" s="66" t="s">
        <v>935</v>
      </c>
      <c r="E617" s="66" t="s">
        <v>28</v>
      </c>
      <c r="F617" s="66" t="s">
        <v>882</v>
      </c>
      <c r="G617" s="72">
        <v>25596</v>
      </c>
      <c r="H617" s="73">
        <v>4</v>
      </c>
      <c r="I617" s="74">
        <v>25604</v>
      </c>
      <c r="J617" s="68">
        <v>1.562255897516013E-4</v>
      </c>
      <c r="K617" s="75">
        <v>30508</v>
      </c>
      <c r="L617" s="73">
        <v>10</v>
      </c>
      <c r="M617" s="73">
        <v>30526</v>
      </c>
      <c r="N617" s="68">
        <v>3.2758959575443882E-4</v>
      </c>
      <c r="O617" s="75">
        <v>25345</v>
      </c>
      <c r="P617" s="73">
        <v>2</v>
      </c>
      <c r="Q617" s="73">
        <v>25350</v>
      </c>
      <c r="R617" s="69">
        <v>7.8895463510848121E-5</v>
      </c>
      <c r="S617" s="73">
        <v>81449</v>
      </c>
      <c r="T617" s="73">
        <v>16</v>
      </c>
      <c r="U617" s="73">
        <v>81480</v>
      </c>
      <c r="V617" s="76">
        <v>1.9640336340759801E-4</v>
      </c>
      <c r="W617" s="66">
        <v>1.12265526329306E-4</v>
      </c>
      <c r="X617" s="77">
        <v>3.1892721496694099E-4</v>
      </c>
      <c r="Y617" s="66" t="s">
        <v>832</v>
      </c>
      <c r="Z617" s="66" t="s">
        <v>832</v>
      </c>
      <c r="AA617" s="77" t="s">
        <v>832</v>
      </c>
      <c r="AC617" s="66" t="s">
        <v>28</v>
      </c>
    </row>
    <row r="618" spans="1:29" s="82" customFormat="1" x14ac:dyDescent="0.2">
      <c r="A618" s="83" t="s">
        <v>779</v>
      </c>
      <c r="B618" s="84" t="s">
        <v>322</v>
      </c>
      <c r="C618" s="83" t="s">
        <v>936</v>
      </c>
      <c r="D618" s="83" t="s">
        <v>935</v>
      </c>
      <c r="E618" s="83" t="s">
        <v>28</v>
      </c>
      <c r="F618" s="83" t="s">
        <v>883</v>
      </c>
      <c r="G618" s="85">
        <v>24616</v>
      </c>
      <c r="H618" s="86">
        <v>9</v>
      </c>
      <c r="I618" s="87">
        <v>24629</v>
      </c>
      <c r="J618" s="88">
        <v>3.6542287547200453E-4</v>
      </c>
      <c r="K618" s="89">
        <v>31157</v>
      </c>
      <c r="L618" s="86">
        <v>5</v>
      </c>
      <c r="M618" s="86">
        <v>31162</v>
      </c>
      <c r="N618" s="88">
        <v>1.6045183235992554E-4</v>
      </c>
      <c r="O618" s="89">
        <v>27137</v>
      </c>
      <c r="P618" s="86">
        <v>4</v>
      </c>
      <c r="Q618" s="86">
        <v>27146</v>
      </c>
      <c r="R618" s="90">
        <v>1.4735135931628969E-4</v>
      </c>
      <c r="S618" s="86">
        <v>82910</v>
      </c>
      <c r="T618" s="86">
        <v>18</v>
      </c>
      <c r="U618" s="86">
        <v>82937</v>
      </c>
      <c r="V618" s="91">
        <v>2.1705575921281099E-4</v>
      </c>
      <c r="W618" s="83">
        <v>1.2864591085100799E-4</v>
      </c>
      <c r="X618" s="93">
        <v>3.4302006853096799E-4</v>
      </c>
      <c r="Y618" s="83" t="s">
        <v>832</v>
      </c>
      <c r="Z618" s="83" t="s">
        <v>832</v>
      </c>
      <c r="AA618" s="93" t="s">
        <v>832</v>
      </c>
      <c r="AC618" s="83" t="s">
        <v>28</v>
      </c>
    </row>
    <row r="619" spans="1:29" s="78" customFormat="1" x14ac:dyDescent="0.2">
      <c r="A619" s="66" t="s">
        <v>780</v>
      </c>
      <c r="B619" s="71" t="s">
        <v>367</v>
      </c>
      <c r="C619" s="66" t="s">
        <v>937</v>
      </c>
      <c r="D619" s="66" t="s">
        <v>935</v>
      </c>
      <c r="E619" s="66" t="s">
        <v>28</v>
      </c>
      <c r="F619" s="66" t="s">
        <v>867</v>
      </c>
      <c r="G619" s="72">
        <v>5893</v>
      </c>
      <c r="H619" s="73">
        <v>5598</v>
      </c>
      <c r="I619" s="74">
        <v>11491</v>
      </c>
      <c r="J619" s="68">
        <v>0.48716386737446699</v>
      </c>
      <c r="K619" s="75">
        <v>5600</v>
      </c>
      <c r="L619" s="73">
        <v>5259</v>
      </c>
      <c r="M619" s="73">
        <v>10859</v>
      </c>
      <c r="N619" s="68">
        <v>0.48429873837369924</v>
      </c>
      <c r="O619" s="75">
        <v>997</v>
      </c>
      <c r="P619" s="73">
        <v>984</v>
      </c>
      <c r="Q619" s="73">
        <v>1981</v>
      </c>
      <c r="R619" s="69">
        <v>0.49671882887430591</v>
      </c>
      <c r="S619" s="73">
        <v>12490</v>
      </c>
      <c r="T619" s="73">
        <v>11841</v>
      </c>
      <c r="U619" s="73">
        <v>24331</v>
      </c>
      <c r="V619" s="76">
        <v>0.486663104681271</v>
      </c>
      <c r="W619" s="66">
        <v>0.48036411689915498</v>
      </c>
      <c r="X619" s="77">
        <v>0.49296527902482601</v>
      </c>
      <c r="Y619" s="66">
        <v>0.48657716721772798</v>
      </c>
      <c r="Z619" s="66">
        <v>0.48029734027027698</v>
      </c>
      <c r="AA619" s="77">
        <v>0.49285979160339799</v>
      </c>
      <c r="AC619" s="66" t="s">
        <v>28</v>
      </c>
    </row>
    <row r="620" spans="1:29" s="78" customFormat="1" x14ac:dyDescent="0.2">
      <c r="A620" s="66" t="s">
        <v>780</v>
      </c>
      <c r="B620" s="71" t="s">
        <v>367</v>
      </c>
      <c r="C620" s="66" t="s">
        <v>937</v>
      </c>
      <c r="D620" s="66" t="s">
        <v>935</v>
      </c>
      <c r="E620" s="66" t="s">
        <v>28</v>
      </c>
      <c r="F620" s="66" t="s">
        <v>868</v>
      </c>
      <c r="G620" s="72">
        <v>7029</v>
      </c>
      <c r="H620" s="73">
        <v>6581</v>
      </c>
      <c r="I620" s="74">
        <v>13610</v>
      </c>
      <c r="J620" s="68">
        <v>0.48354151359294634</v>
      </c>
      <c r="K620" s="75">
        <v>5608</v>
      </c>
      <c r="L620" s="73">
        <v>5439</v>
      </c>
      <c r="M620" s="73">
        <v>11047</v>
      </c>
      <c r="N620" s="68">
        <v>0.49235086448809634</v>
      </c>
      <c r="O620" s="75">
        <v>4656</v>
      </c>
      <c r="P620" s="73">
        <v>4988</v>
      </c>
      <c r="Q620" s="73">
        <v>9644</v>
      </c>
      <c r="R620" s="69">
        <v>0.51721277478224803</v>
      </c>
      <c r="S620" s="73">
        <v>17293</v>
      </c>
      <c r="T620" s="73">
        <v>17008</v>
      </c>
      <c r="U620" s="73">
        <v>34301</v>
      </c>
      <c r="V620" s="76">
        <v>0.49584560216903301</v>
      </c>
      <c r="W620" s="66">
        <v>0.49054041946388099</v>
      </c>
      <c r="X620" s="77">
        <v>0.501151488497662</v>
      </c>
      <c r="Y620" s="66">
        <v>0.49576119792268097</v>
      </c>
      <c r="Z620" s="66">
        <v>0.49046953290717399</v>
      </c>
      <c r="AA620" s="77">
        <v>0.50105348183117004</v>
      </c>
      <c r="AC620" s="66" t="s">
        <v>28</v>
      </c>
    </row>
    <row r="621" spans="1:29" s="78" customFormat="1" x14ac:dyDescent="0.2">
      <c r="A621" s="66" t="s">
        <v>780</v>
      </c>
      <c r="B621" s="71" t="s">
        <v>367</v>
      </c>
      <c r="C621" s="66" t="s">
        <v>937</v>
      </c>
      <c r="D621" s="66" t="s">
        <v>935</v>
      </c>
      <c r="E621" s="66" t="s">
        <v>28</v>
      </c>
      <c r="F621" s="66" t="s">
        <v>869</v>
      </c>
      <c r="G621" s="72">
        <v>10517</v>
      </c>
      <c r="H621" s="73">
        <v>9997</v>
      </c>
      <c r="I621" s="74">
        <v>20516</v>
      </c>
      <c r="J621" s="68">
        <v>0.48727822187560926</v>
      </c>
      <c r="K621" s="75">
        <v>9408</v>
      </c>
      <c r="L621" s="73">
        <v>8493</v>
      </c>
      <c r="M621" s="73">
        <v>17902</v>
      </c>
      <c r="N621" s="68">
        <v>0.47441626633895656</v>
      </c>
      <c r="O621" s="75">
        <v>6008</v>
      </c>
      <c r="P621" s="73">
        <v>5806</v>
      </c>
      <c r="Q621" s="73">
        <v>11816</v>
      </c>
      <c r="R621" s="69">
        <v>0.49136763710223424</v>
      </c>
      <c r="S621" s="73">
        <v>25933</v>
      </c>
      <c r="T621" s="73">
        <v>24296</v>
      </c>
      <c r="U621" s="73">
        <v>50234</v>
      </c>
      <c r="V621" s="76">
        <v>0.48370463278185899</v>
      </c>
      <c r="W621" s="66">
        <v>0.47932543793011001</v>
      </c>
      <c r="X621" s="77">
        <v>0.48808571120026401</v>
      </c>
      <c r="Y621" s="66">
        <v>0.483618199162551</v>
      </c>
      <c r="Z621" s="66">
        <v>0.47924796590993102</v>
      </c>
      <c r="AA621" s="77">
        <v>0.487990083418611</v>
      </c>
      <c r="AC621" s="66" t="s">
        <v>28</v>
      </c>
    </row>
    <row r="622" spans="1:29" s="78" customFormat="1" x14ac:dyDescent="0.2">
      <c r="A622" s="66" t="s">
        <v>780</v>
      </c>
      <c r="B622" s="71" t="s">
        <v>367</v>
      </c>
      <c r="C622" s="66" t="s">
        <v>937</v>
      </c>
      <c r="D622" s="66" t="s">
        <v>935</v>
      </c>
      <c r="E622" s="66" t="s">
        <v>28</v>
      </c>
      <c r="F622" s="66" t="s">
        <v>870</v>
      </c>
      <c r="G622" s="72">
        <v>9924</v>
      </c>
      <c r="H622" s="73">
        <v>1</v>
      </c>
      <c r="I622" s="74">
        <v>9926</v>
      </c>
      <c r="J622" s="68">
        <v>1.0074551682450131E-4</v>
      </c>
      <c r="K622" s="75">
        <v>11804</v>
      </c>
      <c r="L622" s="73">
        <v>2</v>
      </c>
      <c r="M622" s="73">
        <v>11806</v>
      </c>
      <c r="N622" s="68">
        <v>1.6940538709130949E-4</v>
      </c>
      <c r="O622" s="75">
        <v>11635</v>
      </c>
      <c r="P622" s="73">
        <v>1</v>
      </c>
      <c r="Q622" s="73">
        <v>11636</v>
      </c>
      <c r="R622" s="69">
        <v>8.5940185630800967E-5</v>
      </c>
      <c r="S622" s="73">
        <v>33363</v>
      </c>
      <c r="T622" s="73">
        <v>4</v>
      </c>
      <c r="U622" s="73">
        <v>33368</v>
      </c>
      <c r="V622" s="76">
        <v>1.19878922288489E-4</v>
      </c>
      <c r="W622" s="81">
        <v>3.2663906569488901E-5</v>
      </c>
      <c r="X622" s="77">
        <v>3.0690894656990199E-4</v>
      </c>
      <c r="Y622" s="81">
        <v>1.46705817484934E-16</v>
      </c>
      <c r="Z622" s="66">
        <v>0</v>
      </c>
      <c r="AA622" s="77">
        <v>1.3465309293969301E-4</v>
      </c>
      <c r="AC622" s="66" t="s">
        <v>28</v>
      </c>
    </row>
    <row r="623" spans="1:29" s="78" customFormat="1" x14ac:dyDescent="0.2">
      <c r="A623" s="66" t="s">
        <v>780</v>
      </c>
      <c r="B623" s="71" t="s">
        <v>367</v>
      </c>
      <c r="C623" s="66" t="s">
        <v>937</v>
      </c>
      <c r="D623" s="66" t="s">
        <v>935</v>
      </c>
      <c r="E623" s="66" t="s">
        <v>28</v>
      </c>
      <c r="F623" s="66" t="s">
        <v>871</v>
      </c>
      <c r="G623" s="72">
        <v>15788</v>
      </c>
      <c r="H623" s="73">
        <v>6</v>
      </c>
      <c r="I623" s="74">
        <v>15794</v>
      </c>
      <c r="J623" s="68">
        <v>3.798910978852729E-4</v>
      </c>
      <c r="K623" s="75">
        <v>17957</v>
      </c>
      <c r="L623" s="73">
        <v>5</v>
      </c>
      <c r="M623" s="73">
        <v>17963</v>
      </c>
      <c r="N623" s="68">
        <v>2.7834994154651225E-4</v>
      </c>
      <c r="O623" s="75">
        <v>7502</v>
      </c>
      <c r="P623" s="73">
        <v>1</v>
      </c>
      <c r="Q623" s="73">
        <v>7503</v>
      </c>
      <c r="R623" s="69">
        <v>1.3328002132480341E-4</v>
      </c>
      <c r="S623" s="73">
        <v>41247</v>
      </c>
      <c r="T623" s="73">
        <v>12</v>
      </c>
      <c r="U623" s="73">
        <v>41260</v>
      </c>
      <c r="V623" s="76">
        <v>2.9084563367992399E-4</v>
      </c>
      <c r="W623" s="66">
        <v>1.50292924911242E-4</v>
      </c>
      <c r="X623" s="77">
        <v>5.0799361590323801E-4</v>
      </c>
      <c r="Y623" s="66">
        <v>1.27593043611379E-4</v>
      </c>
      <c r="Z623" s="66">
        <v>0</v>
      </c>
      <c r="AA623" s="77">
        <v>3.32031213764776E-4</v>
      </c>
      <c r="AC623" s="66" t="s">
        <v>28</v>
      </c>
    </row>
    <row r="624" spans="1:29" s="78" customFormat="1" x14ac:dyDescent="0.2">
      <c r="A624" s="66" t="s">
        <v>780</v>
      </c>
      <c r="B624" s="71" t="s">
        <v>367</v>
      </c>
      <c r="C624" s="66" t="s">
        <v>937</v>
      </c>
      <c r="D624" s="66" t="s">
        <v>935</v>
      </c>
      <c r="E624" s="66" t="s">
        <v>28</v>
      </c>
      <c r="F624" s="66" t="s">
        <v>872</v>
      </c>
      <c r="G624" s="72">
        <v>16683</v>
      </c>
      <c r="H624" s="73">
        <v>2</v>
      </c>
      <c r="I624" s="74">
        <v>16687</v>
      </c>
      <c r="J624" s="68">
        <v>1.1985377839036375E-4</v>
      </c>
      <c r="K624" s="75">
        <v>21976</v>
      </c>
      <c r="L624" s="73">
        <v>3</v>
      </c>
      <c r="M624" s="73">
        <v>21980</v>
      </c>
      <c r="N624" s="68">
        <v>1.364877161055505E-4</v>
      </c>
      <c r="O624" s="75">
        <v>16982</v>
      </c>
      <c r="P624" s="73">
        <v>0</v>
      </c>
      <c r="Q624" s="73">
        <v>16982</v>
      </c>
      <c r="R624" s="69">
        <v>0</v>
      </c>
      <c r="S624" s="73">
        <v>55641</v>
      </c>
      <c r="T624" s="73">
        <v>5</v>
      </c>
      <c r="U624" s="73">
        <v>55649</v>
      </c>
      <c r="V624" s="80">
        <v>8.9853718146856905E-5</v>
      </c>
      <c r="W624" s="81">
        <v>2.91758807301204E-5</v>
      </c>
      <c r="X624" s="77">
        <v>2.09676040622699E-4</v>
      </c>
      <c r="Y624" s="81">
        <v>1.0390653383366E-16</v>
      </c>
      <c r="Z624" s="66">
        <v>0</v>
      </c>
      <c r="AA624" s="79">
        <v>7.2426667373717298E-5</v>
      </c>
      <c r="AC624" s="66" t="s">
        <v>28</v>
      </c>
    </row>
    <row r="625" spans="1:29" s="78" customFormat="1" x14ac:dyDescent="0.2">
      <c r="A625" s="66" t="s">
        <v>780</v>
      </c>
      <c r="B625" s="71" t="s">
        <v>367</v>
      </c>
      <c r="C625" s="66" t="s">
        <v>937</v>
      </c>
      <c r="D625" s="66" t="s">
        <v>935</v>
      </c>
      <c r="E625" s="66" t="s">
        <v>28</v>
      </c>
      <c r="F625" s="66" t="s">
        <v>873</v>
      </c>
      <c r="G625" s="72">
        <v>13213</v>
      </c>
      <c r="H625" s="73">
        <v>3</v>
      </c>
      <c r="I625" s="74">
        <v>13217</v>
      </c>
      <c r="J625" s="68">
        <v>2.2698040402511916E-4</v>
      </c>
      <c r="K625" s="75">
        <v>18957</v>
      </c>
      <c r="L625" s="73">
        <v>4</v>
      </c>
      <c r="M625" s="73">
        <v>18961</v>
      </c>
      <c r="N625" s="68">
        <v>2.1095933758767996E-4</v>
      </c>
      <c r="O625" s="75">
        <v>17012</v>
      </c>
      <c r="P625" s="73">
        <v>4</v>
      </c>
      <c r="Q625" s="73">
        <v>17019</v>
      </c>
      <c r="R625" s="69">
        <v>2.3503143545449204E-4</v>
      </c>
      <c r="S625" s="73">
        <v>49182</v>
      </c>
      <c r="T625" s="73">
        <v>11</v>
      </c>
      <c r="U625" s="73">
        <v>49197</v>
      </c>
      <c r="V625" s="76">
        <v>2.2360905006809899E-4</v>
      </c>
      <c r="W625" s="66">
        <v>1.11629948139801E-4</v>
      </c>
      <c r="X625" s="77">
        <v>4.0006305147403102E-4</v>
      </c>
      <c r="Y625" s="81">
        <v>6.1409691426851206E-5</v>
      </c>
      <c r="Z625" s="66">
        <v>0</v>
      </c>
      <c r="AA625" s="77">
        <v>2.29705074411617E-4</v>
      </c>
      <c r="AC625" s="66" t="s">
        <v>28</v>
      </c>
    </row>
    <row r="626" spans="1:29" s="78" customFormat="1" x14ac:dyDescent="0.2">
      <c r="A626" s="66" t="s">
        <v>780</v>
      </c>
      <c r="B626" s="71" t="s">
        <v>367</v>
      </c>
      <c r="C626" s="66" t="s">
        <v>937</v>
      </c>
      <c r="D626" s="66" t="s">
        <v>935</v>
      </c>
      <c r="E626" s="66" t="s">
        <v>28</v>
      </c>
      <c r="F626" s="66" t="s">
        <v>874</v>
      </c>
      <c r="G626" s="72">
        <v>11898</v>
      </c>
      <c r="H626" s="73">
        <v>4</v>
      </c>
      <c r="I626" s="74">
        <v>11902</v>
      </c>
      <c r="J626" s="68">
        <v>3.3607797008906068E-4</v>
      </c>
      <c r="K626" s="75">
        <v>9594</v>
      </c>
      <c r="L626" s="73">
        <v>2</v>
      </c>
      <c r="M626" s="73">
        <v>9598</v>
      </c>
      <c r="N626" s="68">
        <v>2.0837674515524068E-4</v>
      </c>
      <c r="O626" s="75" t="s">
        <v>832</v>
      </c>
      <c r="P626" s="73" t="s">
        <v>832</v>
      </c>
      <c r="Q626" s="73" t="s">
        <v>832</v>
      </c>
      <c r="R626" s="69" t="s">
        <v>832</v>
      </c>
      <c r="S626" s="73">
        <v>21492</v>
      </c>
      <c r="T626" s="73">
        <v>6</v>
      </c>
      <c r="U626" s="73">
        <v>21500</v>
      </c>
      <c r="V626" s="76">
        <v>2.7909572983533402E-4</v>
      </c>
      <c r="W626" s="66">
        <v>1.02429880245557E-4</v>
      </c>
      <c r="X626" s="77">
        <v>6.0737416962525605E-4</v>
      </c>
      <c r="Y626" s="66">
        <v>1.15820752220279E-4</v>
      </c>
      <c r="Z626" s="66">
        <v>0</v>
      </c>
      <c r="AA626" s="77">
        <v>4.0683818227703301E-4</v>
      </c>
      <c r="AC626" s="66" t="s">
        <v>28</v>
      </c>
    </row>
    <row r="627" spans="1:29" s="78" customFormat="1" x14ac:dyDescent="0.2">
      <c r="A627" s="66" t="s">
        <v>780</v>
      </c>
      <c r="B627" s="71" t="s">
        <v>367</v>
      </c>
      <c r="C627" s="66" t="s">
        <v>937</v>
      </c>
      <c r="D627" s="66" t="s">
        <v>935</v>
      </c>
      <c r="E627" s="66" t="s">
        <v>28</v>
      </c>
      <c r="F627" s="66" t="s">
        <v>875</v>
      </c>
      <c r="G627" s="72">
        <v>15989</v>
      </c>
      <c r="H627" s="73">
        <v>6</v>
      </c>
      <c r="I627" s="74">
        <v>15996</v>
      </c>
      <c r="J627" s="68">
        <v>3.7509377344336085E-4</v>
      </c>
      <c r="K627" s="75">
        <v>18722</v>
      </c>
      <c r="L627" s="73">
        <v>5</v>
      </c>
      <c r="M627" s="73">
        <v>18728</v>
      </c>
      <c r="N627" s="68">
        <v>2.6697992310978217E-4</v>
      </c>
      <c r="O627" s="75">
        <v>16563</v>
      </c>
      <c r="P627" s="73">
        <v>0</v>
      </c>
      <c r="Q627" s="73">
        <v>16566</v>
      </c>
      <c r="R627" s="69">
        <v>0</v>
      </c>
      <c r="S627" s="73">
        <v>51274</v>
      </c>
      <c r="T627" s="73">
        <v>11</v>
      </c>
      <c r="U627" s="73">
        <v>51290</v>
      </c>
      <c r="V627" s="76">
        <v>2.1448766695915001E-4</v>
      </c>
      <c r="W627" s="66">
        <v>1.07076177671145E-4</v>
      </c>
      <c r="X627" s="77">
        <v>3.8374519915219501E-4</v>
      </c>
      <c r="Y627" s="81">
        <v>5.2472839595382403E-5</v>
      </c>
      <c r="Z627" s="66">
        <v>0</v>
      </c>
      <c r="AA627" s="77">
        <v>2.14607158724416E-4</v>
      </c>
      <c r="AC627" s="66" t="s">
        <v>28</v>
      </c>
    </row>
    <row r="628" spans="1:29" s="78" customFormat="1" x14ac:dyDescent="0.2">
      <c r="A628" s="66" t="s">
        <v>780</v>
      </c>
      <c r="B628" s="71" t="s">
        <v>367</v>
      </c>
      <c r="C628" s="66" t="s">
        <v>937</v>
      </c>
      <c r="D628" s="66" t="s">
        <v>935</v>
      </c>
      <c r="E628" s="66" t="s">
        <v>28</v>
      </c>
      <c r="F628" s="66" t="s">
        <v>876</v>
      </c>
      <c r="G628" s="72">
        <v>17970</v>
      </c>
      <c r="H628" s="73">
        <v>4</v>
      </c>
      <c r="I628" s="74">
        <v>17974</v>
      </c>
      <c r="J628" s="68">
        <v>2.2254367419606097E-4</v>
      </c>
      <c r="K628" s="75">
        <v>15106</v>
      </c>
      <c r="L628" s="73">
        <v>2</v>
      </c>
      <c r="M628" s="73">
        <v>15108</v>
      </c>
      <c r="N628" s="68">
        <v>1.3238019592268997E-4</v>
      </c>
      <c r="O628" s="75">
        <v>13039</v>
      </c>
      <c r="P628" s="73">
        <v>1</v>
      </c>
      <c r="Q628" s="73">
        <v>13043</v>
      </c>
      <c r="R628" s="69">
        <v>7.6669477880855636E-5</v>
      </c>
      <c r="S628" s="73">
        <v>46115</v>
      </c>
      <c r="T628" s="73">
        <v>7</v>
      </c>
      <c r="U628" s="73">
        <v>46125</v>
      </c>
      <c r="V628" s="76">
        <v>1.5177138892502501E-4</v>
      </c>
      <c r="W628" s="81">
        <v>6.1022077345212598E-5</v>
      </c>
      <c r="X628" s="77">
        <v>3.12681904998856E-4</v>
      </c>
      <c r="Y628" s="81">
        <v>1.1172041297573099E-16</v>
      </c>
      <c r="Z628" s="66">
        <v>0</v>
      </c>
      <c r="AA628" s="77">
        <v>1.4268767527610501E-4</v>
      </c>
      <c r="AC628" s="66" t="s">
        <v>28</v>
      </c>
    </row>
    <row r="629" spans="1:29" s="78" customFormat="1" x14ac:dyDescent="0.2">
      <c r="A629" s="66" t="s">
        <v>780</v>
      </c>
      <c r="B629" s="71" t="s">
        <v>367</v>
      </c>
      <c r="C629" s="66" t="s">
        <v>937</v>
      </c>
      <c r="D629" s="66" t="s">
        <v>935</v>
      </c>
      <c r="E629" s="66" t="s">
        <v>28</v>
      </c>
      <c r="F629" s="66" t="s">
        <v>877</v>
      </c>
      <c r="G629" s="72">
        <v>9987</v>
      </c>
      <c r="H629" s="73">
        <v>2</v>
      </c>
      <c r="I629" s="74">
        <v>9989</v>
      </c>
      <c r="J629" s="68">
        <v>2.0022024226649314E-4</v>
      </c>
      <c r="K629" s="75">
        <v>12308</v>
      </c>
      <c r="L629" s="73">
        <v>5</v>
      </c>
      <c r="M629" s="73">
        <v>12314</v>
      </c>
      <c r="N629" s="68">
        <v>4.0604190352444374E-4</v>
      </c>
      <c r="O629" s="75">
        <v>13216</v>
      </c>
      <c r="P629" s="73">
        <v>2</v>
      </c>
      <c r="Q629" s="73">
        <v>13218</v>
      </c>
      <c r="R629" s="69">
        <v>1.5130882130428205E-4</v>
      </c>
      <c r="S629" s="73">
        <v>35511</v>
      </c>
      <c r="T629" s="73">
        <v>9</v>
      </c>
      <c r="U629" s="73">
        <v>35521</v>
      </c>
      <c r="V629" s="76">
        <v>2.5337837837837801E-4</v>
      </c>
      <c r="W629" s="66">
        <v>1.1586706526698499E-4</v>
      </c>
      <c r="X629" s="77">
        <v>4.8093634928828E-4</v>
      </c>
      <c r="Y629" s="81">
        <v>9.0586293630599696E-5</v>
      </c>
      <c r="Z629" s="66">
        <v>0</v>
      </c>
      <c r="AA629" s="77">
        <v>3.0089102540443698E-4</v>
      </c>
      <c r="AC629" s="66" t="s">
        <v>28</v>
      </c>
    </row>
    <row r="630" spans="1:29" s="78" customFormat="1" x14ac:dyDescent="0.2">
      <c r="A630" s="66" t="s">
        <v>780</v>
      </c>
      <c r="B630" s="71" t="s">
        <v>367</v>
      </c>
      <c r="C630" s="66" t="s">
        <v>937</v>
      </c>
      <c r="D630" s="66" t="s">
        <v>935</v>
      </c>
      <c r="E630" s="66" t="s">
        <v>28</v>
      </c>
      <c r="F630" s="66" t="s">
        <v>878</v>
      </c>
      <c r="G630" s="72">
        <v>16891</v>
      </c>
      <c r="H630" s="73">
        <v>0</v>
      </c>
      <c r="I630" s="74">
        <v>16891</v>
      </c>
      <c r="J630" s="68">
        <v>0</v>
      </c>
      <c r="K630" s="75">
        <v>21337</v>
      </c>
      <c r="L630" s="73">
        <v>4</v>
      </c>
      <c r="M630" s="73">
        <v>21341</v>
      </c>
      <c r="N630" s="68">
        <v>1.8743264139449886E-4</v>
      </c>
      <c r="O630" s="75">
        <v>17046</v>
      </c>
      <c r="P630" s="73">
        <v>3</v>
      </c>
      <c r="Q630" s="73">
        <v>17049</v>
      </c>
      <c r="R630" s="69">
        <v>1.7596339961288053E-4</v>
      </c>
      <c r="S630" s="73">
        <v>55274</v>
      </c>
      <c r="T630" s="73">
        <v>7</v>
      </c>
      <c r="U630" s="73">
        <v>55281</v>
      </c>
      <c r="V630" s="76">
        <v>1.2662578462762999E-4</v>
      </c>
      <c r="W630" s="81">
        <v>5.0911599760109897E-5</v>
      </c>
      <c r="X630" s="77">
        <v>2.6087999671447001E-4</v>
      </c>
      <c r="Y630" s="81">
        <v>8.09476440084398E-17</v>
      </c>
      <c r="Z630" s="66">
        <v>0</v>
      </c>
      <c r="AA630" s="77">
        <v>1.02251156225428E-4</v>
      </c>
      <c r="AC630" s="66" t="s">
        <v>28</v>
      </c>
    </row>
    <row r="631" spans="1:29" s="78" customFormat="1" x14ac:dyDescent="0.2">
      <c r="A631" s="66" t="s">
        <v>780</v>
      </c>
      <c r="B631" s="71" t="s">
        <v>367</v>
      </c>
      <c r="C631" s="66" t="s">
        <v>937</v>
      </c>
      <c r="D631" s="66" t="s">
        <v>935</v>
      </c>
      <c r="E631" s="66" t="s">
        <v>28</v>
      </c>
      <c r="F631" s="66" t="s">
        <v>879</v>
      </c>
      <c r="G631" s="72">
        <v>18483</v>
      </c>
      <c r="H631" s="73">
        <v>4</v>
      </c>
      <c r="I631" s="74">
        <v>18487</v>
      </c>
      <c r="J631" s="68">
        <v>2.1636825877643749E-4</v>
      </c>
      <c r="K631" s="75">
        <v>21129</v>
      </c>
      <c r="L631" s="73">
        <v>4</v>
      </c>
      <c r="M631" s="73">
        <v>21133</v>
      </c>
      <c r="N631" s="68">
        <v>1.8927743339800312E-4</v>
      </c>
      <c r="O631" s="75">
        <v>20247</v>
      </c>
      <c r="P631" s="73">
        <v>3</v>
      </c>
      <c r="Q631" s="73">
        <v>20250</v>
      </c>
      <c r="R631" s="69">
        <v>1.4814814814814815E-4</v>
      </c>
      <c r="S631" s="73">
        <v>59859</v>
      </c>
      <c r="T631" s="73">
        <v>11</v>
      </c>
      <c r="U631" s="73">
        <v>59870</v>
      </c>
      <c r="V631" s="76">
        <v>1.8373141807249E-4</v>
      </c>
      <c r="W631" s="81">
        <v>9.1721515840255207E-5</v>
      </c>
      <c r="X631" s="77">
        <v>3.2872242238058698E-4</v>
      </c>
      <c r="Y631" s="81">
        <v>2.2421391800731901E-5</v>
      </c>
      <c r="Z631" s="66">
        <v>0</v>
      </c>
      <c r="AA631" s="77">
        <v>1.6400813845652399E-4</v>
      </c>
      <c r="AC631" s="66" t="s">
        <v>28</v>
      </c>
    </row>
    <row r="632" spans="1:29" s="78" customFormat="1" x14ac:dyDescent="0.2">
      <c r="A632" s="66" t="s">
        <v>780</v>
      </c>
      <c r="B632" s="71" t="s">
        <v>367</v>
      </c>
      <c r="C632" s="66" t="s">
        <v>937</v>
      </c>
      <c r="D632" s="66" t="s">
        <v>935</v>
      </c>
      <c r="E632" s="66" t="s">
        <v>28</v>
      </c>
      <c r="F632" s="66" t="s">
        <v>880</v>
      </c>
      <c r="G632" s="72">
        <v>19509</v>
      </c>
      <c r="H632" s="73">
        <v>5</v>
      </c>
      <c r="I632" s="74">
        <v>19515</v>
      </c>
      <c r="J632" s="68">
        <v>2.5621316935690495E-4</v>
      </c>
      <c r="K632" s="75">
        <v>14615</v>
      </c>
      <c r="L632" s="73">
        <v>7</v>
      </c>
      <c r="M632" s="73">
        <v>14622</v>
      </c>
      <c r="N632" s="68">
        <v>4.7873067979756532E-4</v>
      </c>
      <c r="O632" s="75">
        <v>9697</v>
      </c>
      <c r="P632" s="73">
        <v>1</v>
      </c>
      <c r="Q632" s="73">
        <v>9698</v>
      </c>
      <c r="R632" s="69">
        <v>1.0311404413281089E-4</v>
      </c>
      <c r="S632" s="73">
        <v>43821</v>
      </c>
      <c r="T632" s="73">
        <v>13</v>
      </c>
      <c r="U632" s="73">
        <v>43835</v>
      </c>
      <c r="V632" s="76">
        <v>2.9657343614545797E-4</v>
      </c>
      <c r="W632" s="66">
        <v>1.5792201218347399E-4</v>
      </c>
      <c r="X632" s="77">
        <v>5.0709621128798804E-4</v>
      </c>
      <c r="Y632" s="66">
        <v>1.3327468301328101E-4</v>
      </c>
      <c r="Z632" s="66">
        <v>0</v>
      </c>
      <c r="AA632" s="77">
        <v>3.3270088485283001E-4</v>
      </c>
      <c r="AC632" s="66" t="s">
        <v>28</v>
      </c>
    </row>
    <row r="633" spans="1:29" s="82" customFormat="1" x14ac:dyDescent="0.2">
      <c r="A633" s="66" t="s">
        <v>780</v>
      </c>
      <c r="B633" s="71" t="s">
        <v>367</v>
      </c>
      <c r="C633" s="66" t="s">
        <v>937</v>
      </c>
      <c r="D633" s="66" t="s">
        <v>935</v>
      </c>
      <c r="E633" s="66" t="s">
        <v>28</v>
      </c>
      <c r="F633" s="66" t="s">
        <v>881</v>
      </c>
      <c r="G633" s="72">
        <v>17484</v>
      </c>
      <c r="H633" s="73">
        <v>2</v>
      </c>
      <c r="I633" s="74">
        <v>17486</v>
      </c>
      <c r="J633" s="68">
        <v>1.1437721605856113E-4</v>
      </c>
      <c r="K633" s="75">
        <v>15028</v>
      </c>
      <c r="L633" s="73">
        <v>0</v>
      </c>
      <c r="M633" s="73">
        <v>15028</v>
      </c>
      <c r="N633" s="68">
        <v>0</v>
      </c>
      <c r="O633" s="75">
        <v>15819</v>
      </c>
      <c r="P633" s="73">
        <v>2</v>
      </c>
      <c r="Q633" s="73">
        <v>15822</v>
      </c>
      <c r="R633" s="69">
        <v>1.2640626975097966E-4</v>
      </c>
      <c r="S633" s="73">
        <v>48331</v>
      </c>
      <c r="T633" s="73">
        <v>4</v>
      </c>
      <c r="U633" s="73">
        <v>48336</v>
      </c>
      <c r="V633" s="80">
        <v>8.2755767042515797E-5</v>
      </c>
      <c r="W633" s="81">
        <v>2.2548606793681299E-5</v>
      </c>
      <c r="X633" s="77">
        <v>2.1187395125531999E-4</v>
      </c>
      <c r="Y633" s="66" t="s">
        <v>832</v>
      </c>
      <c r="Z633" s="66" t="s">
        <v>832</v>
      </c>
      <c r="AA633" s="77" t="s">
        <v>832</v>
      </c>
      <c r="AC633" s="66" t="s">
        <v>28</v>
      </c>
    </row>
    <row r="634" spans="1:29" s="82" customFormat="1" x14ac:dyDescent="0.2">
      <c r="A634" s="66" t="s">
        <v>780</v>
      </c>
      <c r="B634" s="71" t="s">
        <v>367</v>
      </c>
      <c r="C634" s="66" t="s">
        <v>937</v>
      </c>
      <c r="D634" s="66" t="s">
        <v>935</v>
      </c>
      <c r="E634" s="66" t="s">
        <v>28</v>
      </c>
      <c r="F634" s="66" t="s">
        <v>882</v>
      </c>
      <c r="G634" s="72">
        <v>15626</v>
      </c>
      <c r="H634" s="73">
        <v>2</v>
      </c>
      <c r="I634" s="74">
        <v>15629</v>
      </c>
      <c r="J634" s="68">
        <v>1.2796724038646108E-4</v>
      </c>
      <c r="K634" s="75">
        <v>16976</v>
      </c>
      <c r="L634" s="73">
        <v>6</v>
      </c>
      <c r="M634" s="73">
        <v>16982</v>
      </c>
      <c r="N634" s="68">
        <v>3.5331527499705571E-4</v>
      </c>
      <c r="O634" s="75">
        <v>21361</v>
      </c>
      <c r="P634" s="73">
        <v>1</v>
      </c>
      <c r="Q634" s="73">
        <v>21362</v>
      </c>
      <c r="R634" s="69">
        <v>4.6812096245669879E-5</v>
      </c>
      <c r="S634" s="73">
        <v>53963</v>
      </c>
      <c r="T634" s="73">
        <v>9</v>
      </c>
      <c r="U634" s="73">
        <v>53973</v>
      </c>
      <c r="V634" s="76">
        <v>1.6675313125324201E-4</v>
      </c>
      <c r="W634" s="81">
        <v>7.6252894260994805E-5</v>
      </c>
      <c r="X634" s="77">
        <v>3.1652567713965702E-4</v>
      </c>
      <c r="Y634" s="66" t="s">
        <v>832</v>
      </c>
      <c r="Z634" s="66" t="s">
        <v>832</v>
      </c>
      <c r="AA634" s="77" t="s">
        <v>832</v>
      </c>
      <c r="AC634" s="66" t="s">
        <v>28</v>
      </c>
    </row>
    <row r="635" spans="1:29" s="82" customFormat="1" x14ac:dyDescent="0.2">
      <c r="A635" s="83" t="s">
        <v>780</v>
      </c>
      <c r="B635" s="84" t="s">
        <v>367</v>
      </c>
      <c r="C635" s="83" t="s">
        <v>937</v>
      </c>
      <c r="D635" s="83" t="s">
        <v>935</v>
      </c>
      <c r="E635" s="83" t="s">
        <v>28</v>
      </c>
      <c r="F635" s="83" t="s">
        <v>883</v>
      </c>
      <c r="G635" s="85">
        <v>16936</v>
      </c>
      <c r="H635" s="86">
        <v>3</v>
      </c>
      <c r="I635" s="87">
        <v>16940</v>
      </c>
      <c r="J635" s="88">
        <v>1.7709563164108619E-4</v>
      </c>
      <c r="K635" s="89">
        <v>15808</v>
      </c>
      <c r="L635" s="86">
        <v>4</v>
      </c>
      <c r="M635" s="86">
        <v>15814</v>
      </c>
      <c r="N635" s="88">
        <v>2.5294043252813961E-4</v>
      </c>
      <c r="O635" s="89">
        <v>14290</v>
      </c>
      <c r="P635" s="86">
        <v>4</v>
      </c>
      <c r="Q635" s="86">
        <v>14295</v>
      </c>
      <c r="R635" s="90">
        <v>2.7981811822315494E-4</v>
      </c>
      <c r="S635" s="86">
        <v>47034</v>
      </c>
      <c r="T635" s="86">
        <v>11</v>
      </c>
      <c r="U635" s="86">
        <v>47049</v>
      </c>
      <c r="V635" s="91">
        <v>2.33818684238495E-4</v>
      </c>
      <c r="W635" s="83">
        <v>1.16727038597837E-4</v>
      </c>
      <c r="X635" s="93">
        <v>4.1832760954871198E-4</v>
      </c>
      <c r="Y635" s="83" t="s">
        <v>832</v>
      </c>
      <c r="Z635" s="83" t="s">
        <v>832</v>
      </c>
      <c r="AA635" s="93" t="s">
        <v>832</v>
      </c>
      <c r="AC635" s="83" t="s">
        <v>28</v>
      </c>
    </row>
    <row r="636" spans="1:29" s="78" customFormat="1" x14ac:dyDescent="0.2">
      <c r="A636" s="66" t="s">
        <v>781</v>
      </c>
      <c r="B636" s="71" t="s">
        <v>938</v>
      </c>
      <c r="C636" s="66" t="s">
        <v>939</v>
      </c>
      <c r="D636" s="66" t="s">
        <v>940</v>
      </c>
      <c r="E636" s="66" t="s">
        <v>941</v>
      </c>
      <c r="F636" s="66" t="s">
        <v>867</v>
      </c>
      <c r="G636" s="72">
        <v>1338</v>
      </c>
      <c r="H636" s="73">
        <v>1298</v>
      </c>
      <c r="I636" s="74">
        <v>2638</v>
      </c>
      <c r="J636" s="68">
        <v>0.49203942380591359</v>
      </c>
      <c r="K636" s="75">
        <v>909</v>
      </c>
      <c r="L636" s="73">
        <v>1872</v>
      </c>
      <c r="M636" s="73">
        <v>2781</v>
      </c>
      <c r="N636" s="68">
        <v>0.67313915857605178</v>
      </c>
      <c r="O636" s="75">
        <v>649</v>
      </c>
      <c r="P636" s="73">
        <v>1145</v>
      </c>
      <c r="Q636" s="73">
        <v>1794</v>
      </c>
      <c r="R636" s="69">
        <v>0.6382385730211817</v>
      </c>
      <c r="S636" s="73">
        <v>2896</v>
      </c>
      <c r="T636" s="73">
        <v>4315</v>
      </c>
      <c r="U636" s="73">
        <v>7213</v>
      </c>
      <c r="V636" s="76">
        <v>0.59839134655387605</v>
      </c>
      <c r="W636" s="66">
        <v>0.58696935128610594</v>
      </c>
      <c r="X636" s="77">
        <v>0.60973373400999298</v>
      </c>
      <c r="Y636" s="66">
        <v>0.59836687435843905</v>
      </c>
      <c r="Z636" s="66">
        <v>0.58701798200101796</v>
      </c>
      <c r="AA636" s="77">
        <v>0.60964588011392995</v>
      </c>
      <c r="AC636" s="66" t="s">
        <v>28</v>
      </c>
    </row>
    <row r="637" spans="1:29" s="78" customFormat="1" x14ac:dyDescent="0.2">
      <c r="A637" s="66" t="s">
        <v>781</v>
      </c>
      <c r="B637" s="71" t="s">
        <v>938</v>
      </c>
      <c r="C637" s="66" t="s">
        <v>939</v>
      </c>
      <c r="D637" s="66" t="s">
        <v>940</v>
      </c>
      <c r="E637" s="66" t="s">
        <v>941</v>
      </c>
      <c r="F637" s="66" t="s">
        <v>868</v>
      </c>
      <c r="G637" s="72">
        <v>922</v>
      </c>
      <c r="H637" s="73">
        <v>1350</v>
      </c>
      <c r="I637" s="74">
        <v>2272</v>
      </c>
      <c r="J637" s="68">
        <v>0.59419014084507038</v>
      </c>
      <c r="K637" s="75">
        <v>778</v>
      </c>
      <c r="L637" s="73">
        <v>1488</v>
      </c>
      <c r="M637" s="73">
        <v>2267</v>
      </c>
      <c r="N637" s="68">
        <v>0.65637406263784737</v>
      </c>
      <c r="O637" s="75">
        <v>722</v>
      </c>
      <c r="P637" s="73">
        <v>1179</v>
      </c>
      <c r="Q637" s="73">
        <v>1901</v>
      </c>
      <c r="R637" s="69">
        <v>0.6201998947922146</v>
      </c>
      <c r="S637" s="73">
        <v>2422</v>
      </c>
      <c r="T637" s="73">
        <v>4017</v>
      </c>
      <c r="U637" s="73">
        <v>6440</v>
      </c>
      <c r="V637" s="76">
        <v>0.62385463581301404</v>
      </c>
      <c r="W637" s="66">
        <v>0.611891014390059</v>
      </c>
      <c r="X637" s="77">
        <v>0.63570597153400499</v>
      </c>
      <c r="Y637" s="66">
        <v>0.623831716872983</v>
      </c>
      <c r="Z637" s="66">
        <v>0.61195144247343003</v>
      </c>
      <c r="AA637" s="77">
        <v>0.63561347202932295</v>
      </c>
      <c r="AC637" s="66" t="s">
        <v>28</v>
      </c>
    </row>
    <row r="638" spans="1:29" s="78" customFormat="1" x14ac:dyDescent="0.2">
      <c r="A638" s="66" t="s">
        <v>781</v>
      </c>
      <c r="B638" s="71" t="s">
        <v>938</v>
      </c>
      <c r="C638" s="66" t="s">
        <v>939</v>
      </c>
      <c r="D638" s="66" t="s">
        <v>940</v>
      </c>
      <c r="E638" s="66" t="s">
        <v>941</v>
      </c>
      <c r="F638" s="66" t="s">
        <v>869</v>
      </c>
      <c r="G638" s="72">
        <v>10725</v>
      </c>
      <c r="H638" s="73">
        <v>11233</v>
      </c>
      <c r="I638" s="74">
        <v>21963</v>
      </c>
      <c r="J638" s="68">
        <v>0.51145107681100033</v>
      </c>
      <c r="K638" s="75">
        <v>10602</v>
      </c>
      <c r="L638" s="73">
        <v>11732</v>
      </c>
      <c r="M638" s="73">
        <v>22346</v>
      </c>
      <c r="N638" s="68">
        <v>0.52501566275843548</v>
      </c>
      <c r="O638" s="75">
        <v>9464</v>
      </c>
      <c r="P638" s="73">
        <v>10245</v>
      </c>
      <c r="Q638" s="73">
        <v>19713</v>
      </c>
      <c r="R638" s="69">
        <v>0.51970780703089337</v>
      </c>
      <c r="S638" s="73">
        <v>30791</v>
      </c>
      <c r="T638" s="73">
        <v>33210</v>
      </c>
      <c r="U638" s="73">
        <v>64022</v>
      </c>
      <c r="V638" s="76">
        <v>0.51889814221652797</v>
      </c>
      <c r="W638" s="66">
        <v>0.51501862564210699</v>
      </c>
      <c r="X638" s="77">
        <v>0.52277594500107705</v>
      </c>
      <c r="Y638" s="66">
        <v>0.51886882153867198</v>
      </c>
      <c r="Z638" s="66">
        <v>0.51499693631742205</v>
      </c>
      <c r="AA638" s="77">
        <v>0.52273799007542099</v>
      </c>
      <c r="AC638" s="66" t="s">
        <v>28</v>
      </c>
    </row>
    <row r="639" spans="1:29" s="78" customFormat="1" x14ac:dyDescent="0.2">
      <c r="A639" s="66" t="s">
        <v>781</v>
      </c>
      <c r="B639" s="71" t="s">
        <v>938</v>
      </c>
      <c r="C639" s="66" t="s">
        <v>939</v>
      </c>
      <c r="D639" s="66" t="s">
        <v>940</v>
      </c>
      <c r="E639" s="66" t="s">
        <v>941</v>
      </c>
      <c r="F639" s="66" t="s">
        <v>870</v>
      </c>
      <c r="G639" s="72">
        <v>7892</v>
      </c>
      <c r="H639" s="73">
        <v>1</v>
      </c>
      <c r="I639" s="74">
        <v>7896</v>
      </c>
      <c r="J639" s="68">
        <v>1.2664640324214793E-4</v>
      </c>
      <c r="K639" s="75">
        <v>16829</v>
      </c>
      <c r="L639" s="73">
        <v>1</v>
      </c>
      <c r="M639" s="73">
        <v>16831</v>
      </c>
      <c r="N639" s="68">
        <v>5.9414176222446673E-5</v>
      </c>
      <c r="O639" s="75">
        <v>14125</v>
      </c>
      <c r="P639" s="73">
        <v>0</v>
      </c>
      <c r="Q639" s="73">
        <v>14127</v>
      </c>
      <c r="R639" s="69">
        <v>0</v>
      </c>
      <c r="S639" s="73">
        <v>38846</v>
      </c>
      <c r="T639" s="73">
        <v>2</v>
      </c>
      <c r="U639" s="73">
        <v>38854</v>
      </c>
      <c r="V639" s="80">
        <v>5.1482701812191098E-5</v>
      </c>
      <c r="W639" s="81">
        <v>6.2348548425256599E-6</v>
      </c>
      <c r="X639" s="77">
        <v>1.85960715044596E-4</v>
      </c>
      <c r="Y639" s="81">
        <v>9.0930874251785506E-17</v>
      </c>
      <c r="Z639" s="66">
        <v>0</v>
      </c>
      <c r="AA639" s="77">
        <v>1.04901002610559E-4</v>
      </c>
      <c r="AC639" s="66" t="s">
        <v>28</v>
      </c>
    </row>
    <row r="640" spans="1:29" s="78" customFormat="1" x14ac:dyDescent="0.2">
      <c r="A640" s="66" t="s">
        <v>781</v>
      </c>
      <c r="B640" s="71" t="s">
        <v>938</v>
      </c>
      <c r="C640" s="66" t="s">
        <v>939</v>
      </c>
      <c r="D640" s="66" t="s">
        <v>940</v>
      </c>
      <c r="E640" s="66" t="s">
        <v>941</v>
      </c>
      <c r="F640" s="66" t="s">
        <v>871</v>
      </c>
      <c r="G640" s="72">
        <v>9877</v>
      </c>
      <c r="H640" s="73">
        <v>0</v>
      </c>
      <c r="I640" s="74">
        <v>9877</v>
      </c>
      <c r="J640" s="68">
        <v>0</v>
      </c>
      <c r="K640" s="75">
        <v>16359</v>
      </c>
      <c r="L640" s="73">
        <v>1</v>
      </c>
      <c r="M640" s="73">
        <v>16363</v>
      </c>
      <c r="N640" s="68">
        <v>6.1113487746745711E-5</v>
      </c>
      <c r="O640" s="75">
        <v>18183</v>
      </c>
      <c r="P640" s="73">
        <v>1</v>
      </c>
      <c r="Q640" s="73">
        <v>18186</v>
      </c>
      <c r="R640" s="69">
        <v>5.498735290883097E-5</v>
      </c>
      <c r="S640" s="73">
        <v>44419</v>
      </c>
      <c r="T640" s="73">
        <v>2</v>
      </c>
      <c r="U640" s="73">
        <v>44426</v>
      </c>
      <c r="V640" s="80">
        <v>4.5023750028139801E-5</v>
      </c>
      <c r="W640" s="81">
        <v>5.4526315152007402E-6</v>
      </c>
      <c r="X640" s="77">
        <v>1.6263170134173699E-4</v>
      </c>
      <c r="Y640" s="81">
        <v>1.44251869666593E-16</v>
      </c>
      <c r="Z640" s="66">
        <v>0</v>
      </c>
      <c r="AA640" s="79">
        <v>8.6903887480571906E-5</v>
      </c>
      <c r="AC640" s="66" t="s">
        <v>28</v>
      </c>
    </row>
    <row r="641" spans="1:29" s="78" customFormat="1" x14ac:dyDescent="0.2">
      <c r="A641" s="66" t="s">
        <v>781</v>
      </c>
      <c r="B641" s="71" t="s">
        <v>938</v>
      </c>
      <c r="C641" s="66" t="s">
        <v>939</v>
      </c>
      <c r="D641" s="66" t="s">
        <v>940</v>
      </c>
      <c r="E641" s="66" t="s">
        <v>941</v>
      </c>
      <c r="F641" s="66" t="s">
        <v>872</v>
      </c>
      <c r="G641" s="72">
        <v>23984</v>
      </c>
      <c r="H641" s="73">
        <v>0</v>
      </c>
      <c r="I641" s="74">
        <v>23989</v>
      </c>
      <c r="J641" s="68">
        <v>0</v>
      </c>
      <c r="K641" s="75">
        <v>29034</v>
      </c>
      <c r="L641" s="73">
        <v>1</v>
      </c>
      <c r="M641" s="73">
        <v>29040</v>
      </c>
      <c r="N641" s="68">
        <v>3.4435261707988978E-5</v>
      </c>
      <c r="O641" s="75">
        <v>27652</v>
      </c>
      <c r="P641" s="73">
        <v>1</v>
      </c>
      <c r="Q641" s="73">
        <v>27653</v>
      </c>
      <c r="R641" s="69">
        <v>3.6162441688062776E-5</v>
      </c>
      <c r="S641" s="73">
        <v>80670</v>
      </c>
      <c r="T641" s="73">
        <v>2</v>
      </c>
      <c r="U641" s="73">
        <v>80682</v>
      </c>
      <c r="V641" s="80">
        <v>2.4791749305830999E-5</v>
      </c>
      <c r="W641" s="81">
        <v>3.0024099582013001E-6</v>
      </c>
      <c r="X641" s="79">
        <v>8.9553422743975894E-5</v>
      </c>
      <c r="Y641" s="81">
        <v>1.2852114858822899E-16</v>
      </c>
      <c r="Z641" s="66">
        <v>0</v>
      </c>
      <c r="AA641" s="79">
        <v>3.8764235777022001E-5</v>
      </c>
      <c r="AC641" s="66" t="s">
        <v>28</v>
      </c>
    </row>
    <row r="642" spans="1:29" s="78" customFormat="1" x14ac:dyDescent="0.2">
      <c r="A642" s="66" t="s">
        <v>781</v>
      </c>
      <c r="B642" s="71" t="s">
        <v>938</v>
      </c>
      <c r="C642" s="66" t="s">
        <v>939</v>
      </c>
      <c r="D642" s="66" t="s">
        <v>940</v>
      </c>
      <c r="E642" s="66" t="s">
        <v>941</v>
      </c>
      <c r="F642" s="66" t="s">
        <v>873</v>
      </c>
      <c r="G642" s="72">
        <v>20249</v>
      </c>
      <c r="H642" s="73">
        <v>2</v>
      </c>
      <c r="I642" s="74">
        <v>20255</v>
      </c>
      <c r="J642" s="68">
        <v>9.8741051592199461E-5</v>
      </c>
      <c r="K642" s="75">
        <v>27973</v>
      </c>
      <c r="L642" s="73">
        <v>1</v>
      </c>
      <c r="M642" s="73">
        <v>27974</v>
      </c>
      <c r="N642" s="68">
        <v>3.5747479802673912E-5</v>
      </c>
      <c r="O642" s="75">
        <v>26120</v>
      </c>
      <c r="P642" s="73">
        <v>0</v>
      </c>
      <c r="Q642" s="73">
        <v>26125</v>
      </c>
      <c r="R642" s="69">
        <v>0</v>
      </c>
      <c r="S642" s="73">
        <v>74342</v>
      </c>
      <c r="T642" s="73">
        <v>3</v>
      </c>
      <c r="U642" s="73">
        <v>74354</v>
      </c>
      <c r="V642" s="80">
        <v>4.0352411056560598E-5</v>
      </c>
      <c r="W642" s="81">
        <v>8.3217145799082801E-6</v>
      </c>
      <c r="X642" s="77">
        <v>1.17922294939456E-4</v>
      </c>
      <c r="Y642" s="81">
        <v>1.2928533800107099E-16</v>
      </c>
      <c r="Z642" s="66">
        <v>0</v>
      </c>
      <c r="AA642" s="79">
        <v>5.60991715057477E-5</v>
      </c>
      <c r="AC642" s="66" t="s">
        <v>28</v>
      </c>
    </row>
    <row r="643" spans="1:29" s="78" customFormat="1" x14ac:dyDescent="0.2">
      <c r="A643" s="66" t="s">
        <v>781</v>
      </c>
      <c r="B643" s="71" t="s">
        <v>938</v>
      </c>
      <c r="C643" s="66" t="s">
        <v>939</v>
      </c>
      <c r="D643" s="66" t="s">
        <v>940</v>
      </c>
      <c r="E643" s="66" t="s">
        <v>941</v>
      </c>
      <c r="F643" s="66" t="s">
        <v>874</v>
      </c>
      <c r="G643" s="72">
        <v>17409</v>
      </c>
      <c r="H643" s="73">
        <v>0</v>
      </c>
      <c r="I643" s="74">
        <v>17412</v>
      </c>
      <c r="J643" s="68">
        <v>0</v>
      </c>
      <c r="K643" s="75">
        <v>12803</v>
      </c>
      <c r="L643" s="73">
        <v>0</v>
      </c>
      <c r="M643" s="73">
        <v>12807</v>
      </c>
      <c r="N643" s="68">
        <v>0</v>
      </c>
      <c r="O643" s="75">
        <v>13207</v>
      </c>
      <c r="P643" s="73">
        <v>0</v>
      </c>
      <c r="Q643" s="73">
        <v>13208</v>
      </c>
      <c r="R643" s="69">
        <v>0</v>
      </c>
      <c r="S643" s="73">
        <v>43419</v>
      </c>
      <c r="T643" s="73">
        <v>0</v>
      </c>
      <c r="U643" s="73">
        <v>43427</v>
      </c>
      <c r="V643" s="76">
        <v>0</v>
      </c>
      <c r="W643" s="66">
        <v>0</v>
      </c>
      <c r="X643" s="79">
        <v>8.4956418961765702E-5</v>
      </c>
      <c r="Y643" s="66">
        <v>0</v>
      </c>
      <c r="Z643" s="66">
        <v>0</v>
      </c>
      <c r="AA643" s="79">
        <v>3.11557305923133E-5</v>
      </c>
      <c r="AC643" s="66" t="s">
        <v>28</v>
      </c>
    </row>
    <row r="644" spans="1:29" s="78" customFormat="1" x14ac:dyDescent="0.2">
      <c r="A644" s="66" t="s">
        <v>781</v>
      </c>
      <c r="B644" s="71" t="s">
        <v>938</v>
      </c>
      <c r="C644" s="66" t="s">
        <v>939</v>
      </c>
      <c r="D644" s="66" t="s">
        <v>940</v>
      </c>
      <c r="E644" s="66" t="s">
        <v>941</v>
      </c>
      <c r="F644" s="66" t="s">
        <v>875</v>
      </c>
      <c r="G644" s="72">
        <v>19600</v>
      </c>
      <c r="H644" s="73">
        <v>1</v>
      </c>
      <c r="I644" s="74">
        <v>19602</v>
      </c>
      <c r="J644" s="68">
        <v>5.1015202530354045E-5</v>
      </c>
      <c r="K644" s="75">
        <v>30202</v>
      </c>
      <c r="L644" s="73">
        <v>0</v>
      </c>
      <c r="M644" s="73">
        <v>30208</v>
      </c>
      <c r="N644" s="68">
        <v>0</v>
      </c>
      <c r="O644" s="75">
        <v>32456</v>
      </c>
      <c r="P644" s="73">
        <v>0</v>
      </c>
      <c r="Q644" s="73">
        <v>32460</v>
      </c>
      <c r="R644" s="69">
        <v>0</v>
      </c>
      <c r="S644" s="73">
        <v>82258</v>
      </c>
      <c r="T644" s="73">
        <v>1</v>
      </c>
      <c r="U644" s="73">
        <v>82270</v>
      </c>
      <c r="V644" s="80">
        <v>1.2156724492152801E-5</v>
      </c>
      <c r="W644" s="81">
        <v>3.0778156904548302E-7</v>
      </c>
      <c r="X644" s="79">
        <v>6.7731051532304797E-5</v>
      </c>
      <c r="Y644" s="81">
        <v>9.0975759439397305E-17</v>
      </c>
      <c r="Z644" s="66">
        <v>0</v>
      </c>
      <c r="AA644" s="79">
        <v>2.9606851106250399E-5</v>
      </c>
      <c r="AC644" s="66" t="s">
        <v>28</v>
      </c>
    </row>
    <row r="645" spans="1:29" s="78" customFormat="1" x14ac:dyDescent="0.2">
      <c r="A645" s="66" t="s">
        <v>781</v>
      </c>
      <c r="B645" s="71" t="s">
        <v>938</v>
      </c>
      <c r="C645" s="66" t="s">
        <v>939</v>
      </c>
      <c r="D645" s="66" t="s">
        <v>940</v>
      </c>
      <c r="E645" s="66" t="s">
        <v>941</v>
      </c>
      <c r="F645" s="66" t="s">
        <v>876</v>
      </c>
      <c r="G645" s="72">
        <v>2117</v>
      </c>
      <c r="H645" s="73">
        <v>0</v>
      </c>
      <c r="I645" s="74">
        <v>2118</v>
      </c>
      <c r="J645" s="68">
        <v>0</v>
      </c>
      <c r="K645" s="75">
        <v>3210</v>
      </c>
      <c r="L645" s="73">
        <v>0</v>
      </c>
      <c r="M645" s="73">
        <v>3210</v>
      </c>
      <c r="N645" s="68">
        <v>0</v>
      </c>
      <c r="O645" s="75">
        <v>3057</v>
      </c>
      <c r="P645" s="73">
        <v>1</v>
      </c>
      <c r="Q645" s="73">
        <v>3059</v>
      </c>
      <c r="R645" s="69">
        <v>3.2690421706440013E-4</v>
      </c>
      <c r="S645" s="73">
        <v>8384</v>
      </c>
      <c r="T645" s="73">
        <v>1</v>
      </c>
      <c r="U645" s="73">
        <v>8387</v>
      </c>
      <c r="V645" s="76">
        <v>1.19260584376863E-4</v>
      </c>
      <c r="W645" s="81">
        <v>3.0194120169139899E-6</v>
      </c>
      <c r="X645" s="77">
        <v>6.6429633289270297E-4</v>
      </c>
      <c r="Y645" s="81">
        <v>6.0628988690601499E-5</v>
      </c>
      <c r="Z645" s="66">
        <v>0</v>
      </c>
      <c r="AA645" s="77">
        <v>4.6639239840210302E-4</v>
      </c>
      <c r="AC645" s="66" t="s">
        <v>28</v>
      </c>
    </row>
    <row r="646" spans="1:29" s="78" customFormat="1" x14ac:dyDescent="0.2">
      <c r="A646" s="66" t="s">
        <v>781</v>
      </c>
      <c r="B646" s="71" t="s">
        <v>938</v>
      </c>
      <c r="C646" s="66" t="s">
        <v>939</v>
      </c>
      <c r="D646" s="66" t="s">
        <v>940</v>
      </c>
      <c r="E646" s="66" t="s">
        <v>941</v>
      </c>
      <c r="F646" s="66" t="s">
        <v>877</v>
      </c>
      <c r="G646" s="72">
        <v>4</v>
      </c>
      <c r="H646" s="73">
        <v>1</v>
      </c>
      <c r="I646" s="74">
        <v>5</v>
      </c>
      <c r="J646" s="68">
        <v>0.2</v>
      </c>
      <c r="K646" s="75">
        <v>7154</v>
      </c>
      <c r="L646" s="73">
        <v>0</v>
      </c>
      <c r="M646" s="73">
        <v>7156</v>
      </c>
      <c r="N646" s="68">
        <v>0</v>
      </c>
      <c r="O646" s="75">
        <v>6527</v>
      </c>
      <c r="P646" s="73">
        <v>0</v>
      </c>
      <c r="Q646" s="73">
        <v>6527</v>
      </c>
      <c r="R646" s="69">
        <v>0</v>
      </c>
      <c r="S646" s="73">
        <v>13685</v>
      </c>
      <c r="T646" s="73">
        <v>1</v>
      </c>
      <c r="U646" s="73">
        <v>13688</v>
      </c>
      <c r="V646" s="80">
        <v>7.3067368113400598E-5</v>
      </c>
      <c r="W646" s="81">
        <v>1.8499038847382E-6</v>
      </c>
      <c r="X646" s="77">
        <v>4.0703733083870302E-4</v>
      </c>
      <c r="Y646" s="81">
        <v>1.5802324064054199E-5</v>
      </c>
      <c r="Z646" s="66">
        <v>0</v>
      </c>
      <c r="AA646" s="77">
        <v>2.6442629097215599E-4</v>
      </c>
      <c r="AC646" s="66" t="s">
        <v>28</v>
      </c>
    </row>
    <row r="647" spans="1:29" s="78" customFormat="1" x14ac:dyDescent="0.2">
      <c r="A647" s="66" t="s">
        <v>781</v>
      </c>
      <c r="B647" s="71" t="s">
        <v>938</v>
      </c>
      <c r="C647" s="66" t="s">
        <v>939</v>
      </c>
      <c r="D647" s="66" t="s">
        <v>940</v>
      </c>
      <c r="E647" s="66" t="s">
        <v>941</v>
      </c>
      <c r="F647" s="66" t="s">
        <v>878</v>
      </c>
      <c r="G647" s="72">
        <v>12061</v>
      </c>
      <c r="H647" s="73">
        <v>2</v>
      </c>
      <c r="I647" s="74">
        <v>12063</v>
      </c>
      <c r="J647" s="68">
        <v>1.6579623642543314E-4</v>
      </c>
      <c r="K647" s="75">
        <v>22079</v>
      </c>
      <c r="L647" s="73">
        <v>2</v>
      </c>
      <c r="M647" s="73">
        <v>22086</v>
      </c>
      <c r="N647" s="68">
        <v>9.0555102780041655E-5</v>
      </c>
      <c r="O647" s="75">
        <v>25776</v>
      </c>
      <c r="P647" s="73">
        <v>1</v>
      </c>
      <c r="Q647" s="73">
        <v>25785</v>
      </c>
      <c r="R647" s="69">
        <v>3.8782237735117314E-5</v>
      </c>
      <c r="S647" s="73">
        <v>59916</v>
      </c>
      <c r="T647" s="73">
        <v>5</v>
      </c>
      <c r="U647" s="73">
        <v>59934</v>
      </c>
      <c r="V647" s="80">
        <v>8.3443200213614602E-5</v>
      </c>
      <c r="W647" s="81">
        <v>2.70943172777576E-5</v>
      </c>
      <c r="X647" s="77">
        <v>1.9471775894513901E-4</v>
      </c>
      <c r="Y647" s="81">
        <v>2.5923559527229801E-5</v>
      </c>
      <c r="Z647" s="66">
        <v>0</v>
      </c>
      <c r="AA647" s="77">
        <v>1.2481202034473799E-4</v>
      </c>
      <c r="AC647" s="66" t="s">
        <v>28</v>
      </c>
    </row>
    <row r="648" spans="1:29" s="78" customFormat="1" x14ac:dyDescent="0.2">
      <c r="A648" s="66" t="s">
        <v>781</v>
      </c>
      <c r="B648" s="71" t="s">
        <v>938</v>
      </c>
      <c r="C648" s="66" t="s">
        <v>939</v>
      </c>
      <c r="D648" s="66" t="s">
        <v>940</v>
      </c>
      <c r="E648" s="66" t="s">
        <v>941</v>
      </c>
      <c r="F648" s="66" t="s">
        <v>879</v>
      </c>
      <c r="G648" s="72">
        <v>15948</v>
      </c>
      <c r="H648" s="73">
        <v>2</v>
      </c>
      <c r="I648" s="74">
        <v>15954</v>
      </c>
      <c r="J648" s="68">
        <v>1.2536041118214867E-4</v>
      </c>
      <c r="K648" s="75">
        <v>23263</v>
      </c>
      <c r="L648" s="73">
        <v>1</v>
      </c>
      <c r="M648" s="73">
        <v>23266</v>
      </c>
      <c r="N648" s="68">
        <v>4.2981174245680392E-5</v>
      </c>
      <c r="O648" s="75">
        <v>33642</v>
      </c>
      <c r="P648" s="73">
        <v>2</v>
      </c>
      <c r="Q648" s="73">
        <v>33647</v>
      </c>
      <c r="R648" s="69">
        <v>5.9440663357803075E-5</v>
      </c>
      <c r="S648" s="73">
        <v>72853</v>
      </c>
      <c r="T648" s="73">
        <v>5</v>
      </c>
      <c r="U648" s="73">
        <v>72867</v>
      </c>
      <c r="V648" s="80">
        <v>6.8626643608114398E-5</v>
      </c>
      <c r="W648" s="81">
        <v>2.2283247806153002E-5</v>
      </c>
      <c r="X648" s="77">
        <v>1.60144364586324E-4</v>
      </c>
      <c r="Y648" s="81">
        <v>1.1718860472813701E-5</v>
      </c>
      <c r="Z648" s="66">
        <v>0</v>
      </c>
      <c r="AA648" s="79">
        <v>9.4143947275741703E-5</v>
      </c>
      <c r="AC648" s="66" t="s">
        <v>28</v>
      </c>
    </row>
    <row r="649" spans="1:29" s="78" customFormat="1" x14ac:dyDescent="0.2">
      <c r="A649" s="66" t="s">
        <v>781</v>
      </c>
      <c r="B649" s="71" t="s">
        <v>938</v>
      </c>
      <c r="C649" s="66" t="s">
        <v>939</v>
      </c>
      <c r="D649" s="66" t="s">
        <v>940</v>
      </c>
      <c r="E649" s="66" t="s">
        <v>941</v>
      </c>
      <c r="F649" s="66" t="s">
        <v>880</v>
      </c>
      <c r="G649" s="72">
        <v>13498</v>
      </c>
      <c r="H649" s="73">
        <v>0</v>
      </c>
      <c r="I649" s="74">
        <v>13500</v>
      </c>
      <c r="J649" s="68">
        <v>0</v>
      </c>
      <c r="K649" s="75">
        <v>14194</v>
      </c>
      <c r="L649" s="73">
        <v>1</v>
      </c>
      <c r="M649" s="73">
        <v>14199</v>
      </c>
      <c r="N649" s="68">
        <v>7.0427494894006616E-5</v>
      </c>
      <c r="O649" s="75">
        <v>14184</v>
      </c>
      <c r="P649" s="73">
        <v>0</v>
      </c>
      <c r="Q649" s="73">
        <v>14185</v>
      </c>
      <c r="R649" s="69">
        <v>0</v>
      </c>
      <c r="S649" s="73">
        <v>41876</v>
      </c>
      <c r="T649" s="73">
        <v>1</v>
      </c>
      <c r="U649" s="73">
        <v>41884</v>
      </c>
      <c r="V649" s="80">
        <v>2.3879456503570002E-5</v>
      </c>
      <c r="W649" s="81">
        <v>6.0457531177086003E-7</v>
      </c>
      <c r="X649" s="77">
        <v>1.33040553928657E-4</v>
      </c>
      <c r="Y649" s="81">
        <v>1.2379179619969901E-16</v>
      </c>
      <c r="Z649" s="66">
        <v>0</v>
      </c>
      <c r="AA649" s="79">
        <v>6.56339549855622E-5</v>
      </c>
      <c r="AC649" s="66" t="s">
        <v>28</v>
      </c>
    </row>
    <row r="650" spans="1:29" s="82" customFormat="1" x14ac:dyDescent="0.2">
      <c r="A650" s="66" t="s">
        <v>781</v>
      </c>
      <c r="B650" s="71" t="s">
        <v>938</v>
      </c>
      <c r="C650" s="66" t="s">
        <v>939</v>
      </c>
      <c r="D650" s="66" t="s">
        <v>940</v>
      </c>
      <c r="E650" s="66" t="s">
        <v>941</v>
      </c>
      <c r="F650" s="66" t="s">
        <v>881</v>
      </c>
      <c r="G650" s="72">
        <v>17424</v>
      </c>
      <c r="H650" s="73">
        <v>1</v>
      </c>
      <c r="I650" s="74">
        <v>17426</v>
      </c>
      <c r="J650" s="68">
        <v>5.7385515895787902E-5</v>
      </c>
      <c r="K650" s="75">
        <v>22984</v>
      </c>
      <c r="L650" s="73">
        <v>0</v>
      </c>
      <c r="M650" s="73">
        <v>22986</v>
      </c>
      <c r="N650" s="68">
        <v>0</v>
      </c>
      <c r="O650" s="75">
        <v>24742</v>
      </c>
      <c r="P650" s="73">
        <v>0</v>
      </c>
      <c r="Q650" s="73">
        <v>24749</v>
      </c>
      <c r="R650" s="69">
        <v>0</v>
      </c>
      <c r="S650" s="73">
        <v>65150</v>
      </c>
      <c r="T650" s="73">
        <v>1</v>
      </c>
      <c r="U650" s="73">
        <v>65161</v>
      </c>
      <c r="V650" s="80">
        <v>1.5348958573160799E-5</v>
      </c>
      <c r="W650" s="81">
        <v>3.8860191040836403E-7</v>
      </c>
      <c r="X650" s="79">
        <v>8.5515923222352703E-5</v>
      </c>
      <c r="Y650" s="66" t="s">
        <v>832</v>
      </c>
      <c r="Z650" s="66" t="s">
        <v>832</v>
      </c>
      <c r="AA650" s="77" t="s">
        <v>832</v>
      </c>
      <c r="AC650" s="66" t="s">
        <v>28</v>
      </c>
    </row>
    <row r="651" spans="1:29" s="82" customFormat="1" x14ac:dyDescent="0.2">
      <c r="A651" s="66" t="s">
        <v>781</v>
      </c>
      <c r="B651" s="71" t="s">
        <v>938</v>
      </c>
      <c r="C651" s="66" t="s">
        <v>939</v>
      </c>
      <c r="D651" s="66" t="s">
        <v>940</v>
      </c>
      <c r="E651" s="66" t="s">
        <v>941</v>
      </c>
      <c r="F651" s="66" t="s">
        <v>882</v>
      </c>
      <c r="G651" s="72">
        <v>22552</v>
      </c>
      <c r="H651" s="73">
        <v>1</v>
      </c>
      <c r="I651" s="74">
        <v>22560</v>
      </c>
      <c r="J651" s="68">
        <v>4.4326241134751776E-5</v>
      </c>
      <c r="K651" s="75">
        <v>23680</v>
      </c>
      <c r="L651" s="73">
        <v>4</v>
      </c>
      <c r="M651" s="73">
        <v>23686</v>
      </c>
      <c r="N651" s="68">
        <v>1.688761293591151E-4</v>
      </c>
      <c r="O651" s="75">
        <v>25403</v>
      </c>
      <c r="P651" s="73">
        <v>3</v>
      </c>
      <c r="Q651" s="73">
        <v>25414</v>
      </c>
      <c r="R651" s="69">
        <v>1.1804517195246714E-4</v>
      </c>
      <c r="S651" s="73">
        <v>71635</v>
      </c>
      <c r="T651" s="73">
        <v>8</v>
      </c>
      <c r="U651" s="73">
        <v>71660</v>
      </c>
      <c r="V651" s="76">
        <v>1.11664782323465E-4</v>
      </c>
      <c r="W651" s="81">
        <v>4.8210120446001603E-5</v>
      </c>
      <c r="X651" s="77">
        <v>2.2001221591423599E-4</v>
      </c>
      <c r="Y651" s="66" t="s">
        <v>832</v>
      </c>
      <c r="Z651" s="66" t="s">
        <v>832</v>
      </c>
      <c r="AA651" s="77" t="s">
        <v>832</v>
      </c>
      <c r="AC651" s="66" t="s">
        <v>28</v>
      </c>
    </row>
    <row r="652" spans="1:29" s="82" customFormat="1" x14ac:dyDescent="0.2">
      <c r="A652" s="83" t="s">
        <v>781</v>
      </c>
      <c r="B652" s="84" t="s">
        <v>938</v>
      </c>
      <c r="C652" s="83" t="s">
        <v>939</v>
      </c>
      <c r="D652" s="83" t="s">
        <v>940</v>
      </c>
      <c r="E652" s="83" t="s">
        <v>941</v>
      </c>
      <c r="F652" s="83" t="s">
        <v>883</v>
      </c>
      <c r="G652" s="85">
        <v>29656</v>
      </c>
      <c r="H652" s="86">
        <v>0</v>
      </c>
      <c r="I652" s="87">
        <v>29661</v>
      </c>
      <c r="J652" s="88">
        <v>0</v>
      </c>
      <c r="K652" s="89">
        <v>25863</v>
      </c>
      <c r="L652" s="86">
        <v>2</v>
      </c>
      <c r="M652" s="86">
        <v>25868</v>
      </c>
      <c r="N652" s="88">
        <v>7.7315602288541822E-5</v>
      </c>
      <c r="O652" s="89">
        <v>21008</v>
      </c>
      <c r="P652" s="86">
        <v>1</v>
      </c>
      <c r="Q652" s="86">
        <v>21016</v>
      </c>
      <c r="R652" s="90">
        <v>4.7582794061667303E-5</v>
      </c>
      <c r="S652" s="86">
        <v>76527</v>
      </c>
      <c r="T652" s="86">
        <v>3</v>
      </c>
      <c r="U652" s="86">
        <v>76545</v>
      </c>
      <c r="V652" s="94">
        <v>3.92003136025088E-5</v>
      </c>
      <c r="W652" s="95">
        <v>8.0841200358431198E-6</v>
      </c>
      <c r="X652" s="93">
        <v>1.14555634730387E-4</v>
      </c>
      <c r="Y652" s="83" t="s">
        <v>832</v>
      </c>
      <c r="Z652" s="83" t="s">
        <v>832</v>
      </c>
      <c r="AA652" s="93" t="s">
        <v>832</v>
      </c>
      <c r="AC652" s="83" t="s">
        <v>28</v>
      </c>
    </row>
    <row r="653" spans="1:29" s="78" customFormat="1" x14ac:dyDescent="0.2">
      <c r="A653" s="66" t="s">
        <v>782</v>
      </c>
      <c r="B653" s="71" t="s">
        <v>52</v>
      </c>
      <c r="C653" s="66" t="s">
        <v>942</v>
      </c>
      <c r="D653" s="66" t="s">
        <v>320</v>
      </c>
      <c r="E653" s="66" t="s">
        <v>890</v>
      </c>
      <c r="F653" s="66" t="s">
        <v>867</v>
      </c>
      <c r="G653" s="72">
        <v>3542</v>
      </c>
      <c r="H653" s="73">
        <v>3619</v>
      </c>
      <c r="I653" s="74">
        <v>7162</v>
      </c>
      <c r="J653" s="68">
        <v>0.50530578050823793</v>
      </c>
      <c r="K653" s="75">
        <v>1184</v>
      </c>
      <c r="L653" s="73">
        <v>1006</v>
      </c>
      <c r="M653" s="73">
        <v>2190</v>
      </c>
      <c r="N653" s="68">
        <v>0.45936073059360732</v>
      </c>
      <c r="O653" s="75">
        <v>957</v>
      </c>
      <c r="P653" s="73">
        <v>1067</v>
      </c>
      <c r="Q653" s="73">
        <v>2025</v>
      </c>
      <c r="R653" s="69">
        <v>0.52691358024691359</v>
      </c>
      <c r="S653" s="73">
        <v>5683</v>
      </c>
      <c r="T653" s="73">
        <v>5692</v>
      </c>
      <c r="U653" s="73">
        <v>11377</v>
      </c>
      <c r="V653" s="76">
        <v>0.50039560439560404</v>
      </c>
      <c r="W653" s="66">
        <v>0.49116408587938698</v>
      </c>
      <c r="X653" s="77">
        <v>0.509626920343759</v>
      </c>
      <c r="Y653" s="66">
        <v>0.50031474392529596</v>
      </c>
      <c r="Z653" s="66">
        <v>0.49112538325788002</v>
      </c>
      <c r="AA653" s="77">
        <v>0.50950391766205105</v>
      </c>
      <c r="AC653" s="66" t="s">
        <v>28</v>
      </c>
    </row>
    <row r="654" spans="1:29" s="78" customFormat="1" x14ac:dyDescent="0.2">
      <c r="A654" s="66" t="s">
        <v>782</v>
      </c>
      <c r="B654" s="71" t="s">
        <v>52</v>
      </c>
      <c r="C654" s="66" t="s">
        <v>942</v>
      </c>
      <c r="D654" s="66" t="s">
        <v>320</v>
      </c>
      <c r="E654" s="66" t="s">
        <v>890</v>
      </c>
      <c r="F654" s="66" t="s">
        <v>868</v>
      </c>
      <c r="G654" s="72">
        <v>5408</v>
      </c>
      <c r="H654" s="73">
        <v>5533</v>
      </c>
      <c r="I654" s="74">
        <v>10943</v>
      </c>
      <c r="J654" s="68">
        <v>0.50562003107009046</v>
      </c>
      <c r="K654" s="75">
        <v>3658</v>
      </c>
      <c r="L654" s="73">
        <v>4094</v>
      </c>
      <c r="M654" s="73">
        <v>7752</v>
      </c>
      <c r="N654" s="68">
        <v>0.52812177502579982</v>
      </c>
      <c r="O654" s="75">
        <v>2266</v>
      </c>
      <c r="P654" s="73">
        <v>2204</v>
      </c>
      <c r="Q654" s="73">
        <v>4470</v>
      </c>
      <c r="R654" s="69">
        <v>0.4930648769574944</v>
      </c>
      <c r="S654" s="73">
        <v>11332</v>
      </c>
      <c r="T654" s="73">
        <v>11831</v>
      </c>
      <c r="U654" s="73">
        <v>23165</v>
      </c>
      <c r="V654" s="76">
        <v>0.51077148901264902</v>
      </c>
      <c r="W654" s="66">
        <v>0.50431135076276701</v>
      </c>
      <c r="X654" s="77">
        <v>0.51722892359357897</v>
      </c>
      <c r="Y654" s="66">
        <v>0.51069230505912999</v>
      </c>
      <c r="Z654" s="66">
        <v>0.50425265827491395</v>
      </c>
      <c r="AA654" s="77">
        <v>0.51712956779056096</v>
      </c>
      <c r="AC654" s="66" t="s">
        <v>28</v>
      </c>
    </row>
    <row r="655" spans="1:29" s="78" customFormat="1" x14ac:dyDescent="0.2">
      <c r="A655" s="66" t="s">
        <v>782</v>
      </c>
      <c r="B655" s="71" t="s">
        <v>52</v>
      </c>
      <c r="C655" s="66" t="s">
        <v>942</v>
      </c>
      <c r="D655" s="66" t="s">
        <v>320</v>
      </c>
      <c r="E655" s="66" t="s">
        <v>890</v>
      </c>
      <c r="F655" s="66" t="s">
        <v>869</v>
      </c>
      <c r="G655" s="72" t="s">
        <v>832</v>
      </c>
      <c r="H655" s="73" t="s">
        <v>832</v>
      </c>
      <c r="I655" s="74" t="s">
        <v>832</v>
      </c>
      <c r="J655" s="68" t="s">
        <v>832</v>
      </c>
      <c r="K655" s="75" t="s">
        <v>832</v>
      </c>
      <c r="L655" s="73" t="s">
        <v>832</v>
      </c>
      <c r="M655" s="73" t="s">
        <v>832</v>
      </c>
      <c r="N655" s="68" t="s">
        <v>832</v>
      </c>
      <c r="O655" s="75" t="s">
        <v>832</v>
      </c>
      <c r="P655" s="73" t="s">
        <v>832</v>
      </c>
      <c r="Q655" s="73" t="s">
        <v>832</v>
      </c>
      <c r="R655" s="69" t="s">
        <v>832</v>
      </c>
      <c r="S655" s="73" t="s">
        <v>832</v>
      </c>
      <c r="T655" s="73" t="s">
        <v>832</v>
      </c>
      <c r="U655" s="69" t="s">
        <v>832</v>
      </c>
      <c r="V655" s="76" t="s">
        <v>832</v>
      </c>
      <c r="W655" s="66" t="s">
        <v>832</v>
      </c>
      <c r="X655" s="77" t="s">
        <v>832</v>
      </c>
      <c r="Y655" s="66" t="s">
        <v>832</v>
      </c>
      <c r="Z655" s="66" t="s">
        <v>832</v>
      </c>
      <c r="AA655" s="77" t="s">
        <v>832</v>
      </c>
      <c r="AC655" s="66" t="s">
        <v>28</v>
      </c>
    </row>
    <row r="656" spans="1:29" s="78" customFormat="1" x14ac:dyDescent="0.2">
      <c r="A656" s="66" t="s">
        <v>782</v>
      </c>
      <c r="B656" s="71" t="s">
        <v>52</v>
      </c>
      <c r="C656" s="66" t="s">
        <v>942</v>
      </c>
      <c r="D656" s="66" t="s">
        <v>320</v>
      </c>
      <c r="E656" s="66" t="s">
        <v>890</v>
      </c>
      <c r="F656" s="66" t="s">
        <v>870</v>
      </c>
      <c r="G656" s="72">
        <v>7050</v>
      </c>
      <c r="H656" s="73">
        <v>1</v>
      </c>
      <c r="I656" s="74">
        <v>7051</v>
      </c>
      <c r="J656" s="68">
        <v>1.4182385477237272E-4</v>
      </c>
      <c r="K656" s="75">
        <v>7533</v>
      </c>
      <c r="L656" s="73">
        <v>0</v>
      </c>
      <c r="M656" s="73">
        <v>7534</v>
      </c>
      <c r="N656" s="68">
        <v>0</v>
      </c>
      <c r="O656" s="75">
        <v>4827</v>
      </c>
      <c r="P656" s="73">
        <v>0</v>
      </c>
      <c r="Q656" s="73">
        <v>4827</v>
      </c>
      <c r="R656" s="69">
        <v>0</v>
      </c>
      <c r="S656" s="73">
        <v>19410</v>
      </c>
      <c r="T656" s="73">
        <v>1</v>
      </c>
      <c r="U656" s="73">
        <v>19412</v>
      </c>
      <c r="V656" s="80">
        <v>5.1517180979856801E-5</v>
      </c>
      <c r="W656" s="81">
        <v>1.3043012453383199E-6</v>
      </c>
      <c r="X656" s="77">
        <v>2.8700156218495202E-4</v>
      </c>
      <c r="Y656" s="81">
        <v>9.1041342267512696E-17</v>
      </c>
      <c r="Z656" s="66">
        <v>0</v>
      </c>
      <c r="AA656" s="77">
        <v>1.3570461769285699E-4</v>
      </c>
      <c r="AC656" s="66" t="s">
        <v>28</v>
      </c>
    </row>
    <row r="657" spans="1:29" s="78" customFormat="1" x14ac:dyDescent="0.2">
      <c r="A657" s="66" t="s">
        <v>782</v>
      </c>
      <c r="B657" s="71" t="s">
        <v>52</v>
      </c>
      <c r="C657" s="66" t="s">
        <v>942</v>
      </c>
      <c r="D657" s="66" t="s">
        <v>320</v>
      </c>
      <c r="E657" s="66" t="s">
        <v>890</v>
      </c>
      <c r="F657" s="66" t="s">
        <v>871</v>
      </c>
      <c r="G657" s="72">
        <v>7004</v>
      </c>
      <c r="H657" s="73">
        <v>3</v>
      </c>
      <c r="I657" s="74">
        <v>7007</v>
      </c>
      <c r="J657" s="68">
        <v>4.2814328528614244E-4</v>
      </c>
      <c r="K657" s="75">
        <v>5553</v>
      </c>
      <c r="L657" s="73">
        <v>2</v>
      </c>
      <c r="M657" s="73">
        <v>5555</v>
      </c>
      <c r="N657" s="68">
        <v>3.6003600360036002E-4</v>
      </c>
      <c r="O657" s="75">
        <v>4574</v>
      </c>
      <c r="P657" s="73">
        <v>0</v>
      </c>
      <c r="Q657" s="73">
        <v>4574</v>
      </c>
      <c r="R657" s="69">
        <v>0</v>
      </c>
      <c r="S657" s="73">
        <v>17131</v>
      </c>
      <c r="T657" s="73">
        <v>5</v>
      </c>
      <c r="U657" s="73">
        <v>17136</v>
      </c>
      <c r="V657" s="76">
        <v>2.9178338001867402E-4</v>
      </c>
      <c r="W657" s="81">
        <v>9.4747839676421905E-5</v>
      </c>
      <c r="X657" s="77">
        <v>6.8079259497477197E-4</v>
      </c>
      <c r="Y657" s="66">
        <v>1.37040987928202E-4</v>
      </c>
      <c r="Z657" s="66">
        <v>0</v>
      </c>
      <c r="AA657" s="77">
        <v>4.7856604743919801E-4</v>
      </c>
      <c r="AC657" s="66" t="s">
        <v>28</v>
      </c>
    </row>
    <row r="658" spans="1:29" s="78" customFormat="1" x14ac:dyDescent="0.2">
      <c r="A658" s="66" t="s">
        <v>782</v>
      </c>
      <c r="B658" s="71" t="s">
        <v>52</v>
      </c>
      <c r="C658" s="66" t="s">
        <v>942</v>
      </c>
      <c r="D658" s="66" t="s">
        <v>320</v>
      </c>
      <c r="E658" s="66" t="s">
        <v>890</v>
      </c>
      <c r="F658" s="66" t="s">
        <v>872</v>
      </c>
      <c r="G658" s="72">
        <v>7609</v>
      </c>
      <c r="H658" s="73">
        <v>0</v>
      </c>
      <c r="I658" s="74">
        <v>7609</v>
      </c>
      <c r="J658" s="68">
        <v>0</v>
      </c>
      <c r="K658" s="75">
        <v>5550</v>
      </c>
      <c r="L658" s="73">
        <v>1</v>
      </c>
      <c r="M658" s="73">
        <v>5551</v>
      </c>
      <c r="N658" s="68">
        <v>1.8014772113132769E-4</v>
      </c>
      <c r="O658" s="75">
        <v>7988</v>
      </c>
      <c r="P658" s="73">
        <v>1</v>
      </c>
      <c r="Q658" s="73">
        <v>7989</v>
      </c>
      <c r="R658" s="69">
        <v>1.2517211165352359E-4</v>
      </c>
      <c r="S658" s="73">
        <v>21147</v>
      </c>
      <c r="T658" s="73">
        <v>2</v>
      </c>
      <c r="U658" s="73">
        <v>21149</v>
      </c>
      <c r="V658" s="80">
        <v>9.4567119012719294E-5</v>
      </c>
      <c r="W658" s="81">
        <v>1.1452722019845701E-5</v>
      </c>
      <c r="X658" s="77">
        <v>3.4156675600596097E-4</v>
      </c>
      <c r="Y658" s="81">
        <v>1.1323964667759299E-16</v>
      </c>
      <c r="Z658" s="66">
        <v>0</v>
      </c>
      <c r="AA658" s="77">
        <v>1.6686249060193599E-4</v>
      </c>
      <c r="AC658" s="66" t="s">
        <v>28</v>
      </c>
    </row>
    <row r="659" spans="1:29" s="78" customFormat="1" x14ac:dyDescent="0.2">
      <c r="A659" s="66" t="s">
        <v>782</v>
      </c>
      <c r="B659" s="71" t="s">
        <v>52</v>
      </c>
      <c r="C659" s="66" t="s">
        <v>942</v>
      </c>
      <c r="D659" s="66" t="s">
        <v>320</v>
      </c>
      <c r="E659" s="66" t="s">
        <v>890</v>
      </c>
      <c r="F659" s="66" t="s">
        <v>873</v>
      </c>
      <c r="G659" s="72">
        <v>5056</v>
      </c>
      <c r="H659" s="73">
        <v>2</v>
      </c>
      <c r="I659" s="74">
        <v>5058</v>
      </c>
      <c r="J659" s="68">
        <v>3.9541320680110717E-4</v>
      </c>
      <c r="K659" s="75">
        <v>9369</v>
      </c>
      <c r="L659" s="73">
        <v>0</v>
      </c>
      <c r="M659" s="73">
        <v>9369</v>
      </c>
      <c r="N659" s="68">
        <v>0</v>
      </c>
      <c r="O659" s="75">
        <v>7460</v>
      </c>
      <c r="P659" s="73">
        <v>2</v>
      </c>
      <c r="Q659" s="73">
        <v>7462</v>
      </c>
      <c r="R659" s="69">
        <v>2.6802465826856071E-4</v>
      </c>
      <c r="S659" s="73">
        <v>21885</v>
      </c>
      <c r="T659" s="73">
        <v>4</v>
      </c>
      <c r="U659" s="73">
        <v>21889</v>
      </c>
      <c r="V659" s="76">
        <v>1.82740189136096E-4</v>
      </c>
      <c r="W659" s="81">
        <v>4.9792723766997297E-5</v>
      </c>
      <c r="X659" s="77">
        <v>4.6782075810040101E-4</v>
      </c>
      <c r="Y659" s="81">
        <v>3.15218675107136E-5</v>
      </c>
      <c r="Z659" s="66">
        <v>0</v>
      </c>
      <c r="AA659" s="77">
        <v>2.8094911027577599E-4</v>
      </c>
      <c r="AC659" s="66" t="s">
        <v>28</v>
      </c>
    </row>
    <row r="660" spans="1:29" s="78" customFormat="1" x14ac:dyDescent="0.2">
      <c r="A660" s="66" t="s">
        <v>782</v>
      </c>
      <c r="B660" s="71" t="s">
        <v>52</v>
      </c>
      <c r="C660" s="66" t="s">
        <v>942</v>
      </c>
      <c r="D660" s="66" t="s">
        <v>320</v>
      </c>
      <c r="E660" s="66" t="s">
        <v>890</v>
      </c>
      <c r="F660" s="66" t="s">
        <v>874</v>
      </c>
      <c r="G660" s="72" t="s">
        <v>832</v>
      </c>
      <c r="H660" s="73" t="s">
        <v>832</v>
      </c>
      <c r="I660" s="74" t="s">
        <v>832</v>
      </c>
      <c r="J660" s="68" t="s">
        <v>832</v>
      </c>
      <c r="K660" s="72" t="s">
        <v>832</v>
      </c>
      <c r="L660" s="73" t="s">
        <v>832</v>
      </c>
      <c r="M660" s="74" t="s">
        <v>832</v>
      </c>
      <c r="N660" s="68" t="s">
        <v>832</v>
      </c>
      <c r="O660" s="72" t="s">
        <v>832</v>
      </c>
      <c r="P660" s="73" t="s">
        <v>832</v>
      </c>
      <c r="Q660" s="74" t="s">
        <v>832</v>
      </c>
      <c r="R660" s="69" t="s">
        <v>832</v>
      </c>
      <c r="S660" s="73" t="s">
        <v>832</v>
      </c>
      <c r="T660" s="73" t="s">
        <v>832</v>
      </c>
      <c r="U660" s="69" t="s">
        <v>832</v>
      </c>
      <c r="V660" s="76" t="s">
        <v>832</v>
      </c>
      <c r="W660" s="66" t="s">
        <v>832</v>
      </c>
      <c r="X660" s="77" t="s">
        <v>832</v>
      </c>
      <c r="Y660" s="66" t="s">
        <v>832</v>
      </c>
      <c r="Z660" s="66" t="s">
        <v>832</v>
      </c>
      <c r="AA660" s="77" t="s">
        <v>832</v>
      </c>
      <c r="AC660" s="66" t="s">
        <v>28</v>
      </c>
    </row>
    <row r="661" spans="1:29" s="78" customFormat="1" x14ac:dyDescent="0.2">
      <c r="A661" s="66" t="s">
        <v>782</v>
      </c>
      <c r="B661" s="71" t="s">
        <v>52</v>
      </c>
      <c r="C661" s="66" t="s">
        <v>942</v>
      </c>
      <c r="D661" s="66" t="s">
        <v>320</v>
      </c>
      <c r="E661" s="66" t="s">
        <v>890</v>
      </c>
      <c r="F661" s="66" t="s">
        <v>875</v>
      </c>
      <c r="G661" s="72">
        <v>3677</v>
      </c>
      <c r="H661" s="73">
        <v>0</v>
      </c>
      <c r="I661" s="74">
        <v>3677</v>
      </c>
      <c r="J661" s="68">
        <v>0</v>
      </c>
      <c r="K661" s="75">
        <v>6942</v>
      </c>
      <c r="L661" s="73">
        <v>3</v>
      </c>
      <c r="M661" s="73">
        <v>6945</v>
      </c>
      <c r="N661" s="68">
        <v>4.3196544276457883E-4</v>
      </c>
      <c r="O661" s="75">
        <v>3011</v>
      </c>
      <c r="P661" s="73">
        <v>0</v>
      </c>
      <c r="Q661" s="73">
        <v>3011</v>
      </c>
      <c r="R661" s="69">
        <v>0</v>
      </c>
      <c r="S661" s="73">
        <v>13630</v>
      </c>
      <c r="T661" s="73">
        <v>3</v>
      </c>
      <c r="U661" s="73">
        <v>13633</v>
      </c>
      <c r="V661" s="76">
        <v>2.20054280055747E-4</v>
      </c>
      <c r="W661" s="81">
        <v>4.5382782096514999E-5</v>
      </c>
      <c r="X661" s="77">
        <v>6.4295597428668905E-4</v>
      </c>
      <c r="Y661" s="81">
        <v>6.7152482434765297E-5</v>
      </c>
      <c r="Z661" s="66">
        <v>0</v>
      </c>
      <c r="AA661" s="77">
        <v>4.22421503450373E-4</v>
      </c>
      <c r="AC661" s="66" t="s">
        <v>28</v>
      </c>
    </row>
    <row r="662" spans="1:29" s="78" customFormat="1" x14ac:dyDescent="0.2">
      <c r="A662" s="66" t="s">
        <v>782</v>
      </c>
      <c r="B662" s="71" t="s">
        <v>52</v>
      </c>
      <c r="C662" s="66" t="s">
        <v>942</v>
      </c>
      <c r="D662" s="66" t="s">
        <v>320</v>
      </c>
      <c r="E662" s="66" t="s">
        <v>890</v>
      </c>
      <c r="F662" s="66" t="s">
        <v>876</v>
      </c>
      <c r="G662" s="72">
        <v>9603</v>
      </c>
      <c r="H662" s="73">
        <v>0</v>
      </c>
      <c r="I662" s="74">
        <v>9603</v>
      </c>
      <c r="J662" s="68">
        <v>0</v>
      </c>
      <c r="K662" s="75">
        <v>11054</v>
      </c>
      <c r="L662" s="73">
        <v>0</v>
      </c>
      <c r="M662" s="73">
        <v>11055</v>
      </c>
      <c r="N662" s="68">
        <v>0</v>
      </c>
      <c r="O662" s="75">
        <v>4884</v>
      </c>
      <c r="P662" s="73">
        <v>1</v>
      </c>
      <c r="Q662" s="73">
        <v>4885</v>
      </c>
      <c r="R662" s="69">
        <v>2.0470829068577277E-4</v>
      </c>
      <c r="S662" s="73">
        <v>25541</v>
      </c>
      <c r="T662" s="73">
        <v>1</v>
      </c>
      <c r="U662" s="73">
        <v>25543</v>
      </c>
      <c r="V662" s="80">
        <v>3.9151201941899602E-5</v>
      </c>
      <c r="W662" s="81">
        <v>9.9122212185820004E-7</v>
      </c>
      <c r="X662" s="77">
        <v>2.18117014928053E-4</v>
      </c>
      <c r="Y662" s="81">
        <v>1.2543677672969499E-16</v>
      </c>
      <c r="Z662" s="66">
        <v>0</v>
      </c>
      <c r="AA662" s="79">
        <v>9.8203842048858004E-5</v>
      </c>
      <c r="AC662" s="66" t="s">
        <v>28</v>
      </c>
    </row>
    <row r="663" spans="1:29" s="78" customFormat="1" x14ac:dyDescent="0.2">
      <c r="A663" s="66" t="s">
        <v>782</v>
      </c>
      <c r="B663" s="71" t="s">
        <v>52</v>
      </c>
      <c r="C663" s="66" t="s">
        <v>942</v>
      </c>
      <c r="D663" s="66" t="s">
        <v>320</v>
      </c>
      <c r="E663" s="66" t="s">
        <v>890</v>
      </c>
      <c r="F663" s="66" t="s">
        <v>877</v>
      </c>
      <c r="G663" s="72">
        <v>7835</v>
      </c>
      <c r="H663" s="73">
        <v>0</v>
      </c>
      <c r="I663" s="74">
        <v>7835</v>
      </c>
      <c r="J663" s="68">
        <v>0</v>
      </c>
      <c r="K663" s="75">
        <v>11562</v>
      </c>
      <c r="L663" s="73">
        <v>2</v>
      </c>
      <c r="M663" s="73">
        <v>11564</v>
      </c>
      <c r="N663" s="68">
        <v>1.7295053614666206E-4</v>
      </c>
      <c r="O663" s="75">
        <v>5556</v>
      </c>
      <c r="P663" s="73">
        <v>2</v>
      </c>
      <c r="Q663" s="73">
        <v>5558</v>
      </c>
      <c r="R663" s="69">
        <v>3.5984166966534722E-4</v>
      </c>
      <c r="S663" s="73">
        <v>24953</v>
      </c>
      <c r="T663" s="73">
        <v>4</v>
      </c>
      <c r="U663" s="73">
        <v>24957</v>
      </c>
      <c r="V663" s="76">
        <v>1.6027567415955401E-4</v>
      </c>
      <c r="W663" s="81">
        <v>4.3671398161243297E-5</v>
      </c>
      <c r="X663" s="77">
        <v>4.10318069394741E-4</v>
      </c>
      <c r="Y663" s="81">
        <v>1.0244360894009E-5</v>
      </c>
      <c r="Z663" s="66">
        <v>0</v>
      </c>
      <c r="AA663" s="77">
        <v>2.3092879425724901E-4</v>
      </c>
      <c r="AC663" s="66" t="s">
        <v>28</v>
      </c>
    </row>
    <row r="664" spans="1:29" s="78" customFormat="1" x14ac:dyDescent="0.2">
      <c r="A664" s="66" t="s">
        <v>782</v>
      </c>
      <c r="B664" s="71" t="s">
        <v>52</v>
      </c>
      <c r="C664" s="66" t="s">
        <v>942</v>
      </c>
      <c r="D664" s="66" t="s">
        <v>320</v>
      </c>
      <c r="E664" s="66" t="s">
        <v>890</v>
      </c>
      <c r="F664" s="66" t="s">
        <v>878</v>
      </c>
      <c r="G664" s="72">
        <v>8979</v>
      </c>
      <c r="H664" s="73">
        <v>2</v>
      </c>
      <c r="I664" s="74">
        <v>8981</v>
      </c>
      <c r="J664" s="68">
        <v>2.226923505177597E-4</v>
      </c>
      <c r="K664" s="75">
        <v>11938</v>
      </c>
      <c r="L664" s="73">
        <v>1</v>
      </c>
      <c r="M664" s="73">
        <v>11939</v>
      </c>
      <c r="N664" s="68">
        <v>8.375910880308233E-5</v>
      </c>
      <c r="O664" s="75">
        <v>9168</v>
      </c>
      <c r="P664" s="73">
        <v>3</v>
      </c>
      <c r="Q664" s="73">
        <v>9171</v>
      </c>
      <c r="R664" s="69">
        <v>3.2711808963035657E-4</v>
      </c>
      <c r="S664" s="73">
        <v>30085</v>
      </c>
      <c r="T664" s="73">
        <v>6</v>
      </c>
      <c r="U664" s="73">
        <v>30091</v>
      </c>
      <c r="V664" s="76">
        <v>1.9939516799042899E-4</v>
      </c>
      <c r="W664" s="81">
        <v>7.3177914889593806E-5</v>
      </c>
      <c r="X664" s="77">
        <v>4.3394842875412701E-4</v>
      </c>
      <c r="Y664" s="81">
        <v>4.7605408619559503E-5</v>
      </c>
      <c r="Z664" s="66">
        <v>0</v>
      </c>
      <c r="AA664" s="77">
        <v>2.6240589246400797E-4</v>
      </c>
      <c r="AC664" s="66" t="s">
        <v>28</v>
      </c>
    </row>
    <row r="665" spans="1:29" s="78" customFormat="1" x14ac:dyDescent="0.2">
      <c r="A665" s="66" t="s">
        <v>782</v>
      </c>
      <c r="B665" s="71" t="s">
        <v>52</v>
      </c>
      <c r="C665" s="66" t="s">
        <v>942</v>
      </c>
      <c r="D665" s="66" t="s">
        <v>320</v>
      </c>
      <c r="E665" s="66" t="s">
        <v>890</v>
      </c>
      <c r="F665" s="66" t="s">
        <v>879</v>
      </c>
      <c r="G665" s="72">
        <v>8647</v>
      </c>
      <c r="H665" s="73">
        <v>14</v>
      </c>
      <c r="I665" s="74">
        <v>8661</v>
      </c>
      <c r="J665" s="68">
        <v>1.6164415194550282E-3</v>
      </c>
      <c r="K665" s="75">
        <v>13627</v>
      </c>
      <c r="L665" s="73">
        <v>14</v>
      </c>
      <c r="M665" s="73">
        <v>13641</v>
      </c>
      <c r="N665" s="68">
        <v>1.0263177186423283E-3</v>
      </c>
      <c r="O665" s="75">
        <v>8841</v>
      </c>
      <c r="P665" s="73">
        <v>4</v>
      </c>
      <c r="Q665" s="73">
        <v>8845</v>
      </c>
      <c r="R665" s="69">
        <v>4.5223289994347088E-4</v>
      </c>
      <c r="S665" s="73">
        <v>31115</v>
      </c>
      <c r="T665" s="73">
        <v>32</v>
      </c>
      <c r="U665" s="73">
        <v>31147</v>
      </c>
      <c r="V665" s="76">
        <v>1.02738626512987E-3</v>
      </c>
      <c r="W665" s="66">
        <v>7.0283427398546198E-4</v>
      </c>
      <c r="X665" s="77">
        <v>1.4500560961897299E-3</v>
      </c>
      <c r="Y665" s="66">
        <v>8.6818894497511204E-4</v>
      </c>
      <c r="Z665" s="66">
        <v>5.3830467552098602E-4</v>
      </c>
      <c r="AA665" s="77">
        <v>1.2737017180538301E-3</v>
      </c>
      <c r="AC665" s="66" t="s">
        <v>28</v>
      </c>
    </row>
    <row r="666" spans="1:29" s="78" customFormat="1" x14ac:dyDescent="0.2">
      <c r="A666" s="66" t="s">
        <v>782</v>
      </c>
      <c r="B666" s="71" t="s">
        <v>52</v>
      </c>
      <c r="C666" s="66" t="s">
        <v>942</v>
      </c>
      <c r="D666" s="66" t="s">
        <v>320</v>
      </c>
      <c r="E666" s="66" t="s">
        <v>890</v>
      </c>
      <c r="F666" s="66" t="s">
        <v>880</v>
      </c>
      <c r="G666" s="72">
        <v>1510</v>
      </c>
      <c r="H666" s="73">
        <v>3</v>
      </c>
      <c r="I666" s="74">
        <v>1513</v>
      </c>
      <c r="J666" s="68">
        <v>1.9828155981493722E-3</v>
      </c>
      <c r="K666" s="75">
        <v>1992</v>
      </c>
      <c r="L666" s="73">
        <v>0</v>
      </c>
      <c r="M666" s="73">
        <v>1992</v>
      </c>
      <c r="N666" s="68">
        <v>0</v>
      </c>
      <c r="O666" s="75">
        <v>2482</v>
      </c>
      <c r="P666" s="73">
        <v>1</v>
      </c>
      <c r="Q666" s="73">
        <v>2483</v>
      </c>
      <c r="R666" s="69">
        <v>4.0273862263391061E-4</v>
      </c>
      <c r="S666" s="73">
        <v>5984</v>
      </c>
      <c r="T666" s="73">
        <v>4</v>
      </c>
      <c r="U666" s="73">
        <v>5988</v>
      </c>
      <c r="V666" s="76">
        <v>6.6800267201068799E-4</v>
      </c>
      <c r="W666" s="66">
        <v>1.8203728317016E-4</v>
      </c>
      <c r="X666" s="77">
        <v>1.7094609345782599E-3</v>
      </c>
      <c r="Y666" s="66">
        <v>5.0933468985141499E-4</v>
      </c>
      <c r="Z666" s="81">
        <v>3.8750409274819703E-5</v>
      </c>
      <c r="AA666" s="77">
        <v>1.3949815322761201E-3</v>
      </c>
      <c r="AC666" s="66" t="s">
        <v>28</v>
      </c>
    </row>
    <row r="667" spans="1:29" s="82" customFormat="1" x14ac:dyDescent="0.2">
      <c r="A667" s="66" t="s">
        <v>782</v>
      </c>
      <c r="B667" s="71" t="s">
        <v>52</v>
      </c>
      <c r="C667" s="66" t="s">
        <v>942</v>
      </c>
      <c r="D667" s="66" t="s">
        <v>320</v>
      </c>
      <c r="E667" s="66" t="s">
        <v>890</v>
      </c>
      <c r="F667" s="66" t="s">
        <v>881</v>
      </c>
      <c r="G667" s="72">
        <v>12694</v>
      </c>
      <c r="H667" s="73">
        <v>4</v>
      </c>
      <c r="I667" s="74">
        <v>12698</v>
      </c>
      <c r="J667" s="68">
        <v>3.1501023783272954E-4</v>
      </c>
      <c r="K667" s="75">
        <v>7298</v>
      </c>
      <c r="L667" s="73">
        <v>1</v>
      </c>
      <c r="M667" s="73">
        <v>7299</v>
      </c>
      <c r="N667" s="68">
        <v>1.3700506918755994E-4</v>
      </c>
      <c r="O667" s="75">
        <v>5030</v>
      </c>
      <c r="P667" s="73">
        <v>2</v>
      </c>
      <c r="Q667" s="73">
        <v>5032</v>
      </c>
      <c r="R667" s="69">
        <v>3.9745627980922101E-4</v>
      </c>
      <c r="S667" s="73">
        <v>25022</v>
      </c>
      <c r="T667" s="73">
        <v>7</v>
      </c>
      <c r="U667" s="73">
        <v>25029</v>
      </c>
      <c r="V667" s="76">
        <v>2.7967557633145501E-4</v>
      </c>
      <c r="W667" s="66">
        <v>1.1245124356228601E-4</v>
      </c>
      <c r="X667" s="77">
        <v>5.7615313520549701E-4</v>
      </c>
      <c r="Y667" s="66" t="s">
        <v>832</v>
      </c>
      <c r="Z667" s="66" t="s">
        <v>832</v>
      </c>
      <c r="AA667" s="77" t="s">
        <v>832</v>
      </c>
      <c r="AC667" s="66" t="s">
        <v>28</v>
      </c>
    </row>
    <row r="668" spans="1:29" s="82" customFormat="1" x14ac:dyDescent="0.2">
      <c r="A668" s="66" t="s">
        <v>782</v>
      </c>
      <c r="B668" s="71" t="s">
        <v>52</v>
      </c>
      <c r="C668" s="66" t="s">
        <v>942</v>
      </c>
      <c r="D668" s="66" t="s">
        <v>320</v>
      </c>
      <c r="E668" s="66" t="s">
        <v>890</v>
      </c>
      <c r="F668" s="66" t="s">
        <v>882</v>
      </c>
      <c r="G668" s="72">
        <v>7333</v>
      </c>
      <c r="H668" s="73">
        <v>0</v>
      </c>
      <c r="I668" s="74">
        <v>7333</v>
      </c>
      <c r="J668" s="68">
        <v>0</v>
      </c>
      <c r="K668" s="75">
        <v>14316</v>
      </c>
      <c r="L668" s="73">
        <v>2</v>
      </c>
      <c r="M668" s="73">
        <v>14318</v>
      </c>
      <c r="N668" s="68">
        <v>1.3968431345159939E-4</v>
      </c>
      <c r="O668" s="75">
        <v>3211</v>
      </c>
      <c r="P668" s="73">
        <v>2</v>
      </c>
      <c r="Q668" s="73">
        <v>3213</v>
      </c>
      <c r="R668" s="69">
        <v>6.2247121070650485E-4</v>
      </c>
      <c r="S668" s="73">
        <v>24860</v>
      </c>
      <c r="T668" s="73">
        <v>4</v>
      </c>
      <c r="U668" s="73">
        <v>24864</v>
      </c>
      <c r="V668" s="76">
        <v>1.6087516087516101E-4</v>
      </c>
      <c r="W668" s="81">
        <v>4.3834750640743601E-5</v>
      </c>
      <c r="X668" s="77">
        <v>4.1185260891886898E-4</v>
      </c>
      <c r="Y668" s="66" t="s">
        <v>832</v>
      </c>
      <c r="Z668" s="66" t="s">
        <v>832</v>
      </c>
      <c r="AA668" s="77" t="s">
        <v>832</v>
      </c>
      <c r="AC668" s="66" t="s">
        <v>28</v>
      </c>
    </row>
    <row r="669" spans="1:29" s="82" customFormat="1" x14ac:dyDescent="0.2">
      <c r="A669" s="83" t="s">
        <v>782</v>
      </c>
      <c r="B669" s="84" t="s">
        <v>52</v>
      </c>
      <c r="C669" s="83" t="s">
        <v>942</v>
      </c>
      <c r="D669" s="83" t="s">
        <v>320</v>
      </c>
      <c r="E669" s="83" t="s">
        <v>890</v>
      </c>
      <c r="F669" s="83" t="s">
        <v>883</v>
      </c>
      <c r="G669" s="85">
        <v>9774</v>
      </c>
      <c r="H669" s="86">
        <v>0</v>
      </c>
      <c r="I669" s="87">
        <v>9774</v>
      </c>
      <c r="J669" s="88">
        <v>0</v>
      </c>
      <c r="K669" s="89">
        <v>11748</v>
      </c>
      <c r="L669" s="86">
        <v>1</v>
      </c>
      <c r="M669" s="86">
        <v>11749</v>
      </c>
      <c r="N669" s="88">
        <v>8.5113626691633331E-5</v>
      </c>
      <c r="O669" s="89">
        <v>8916</v>
      </c>
      <c r="P669" s="86">
        <v>0</v>
      </c>
      <c r="Q669" s="86">
        <v>8916</v>
      </c>
      <c r="R669" s="90">
        <v>0</v>
      </c>
      <c r="S669" s="86">
        <v>30438</v>
      </c>
      <c r="T669" s="86">
        <v>1</v>
      </c>
      <c r="U669" s="86">
        <v>30439</v>
      </c>
      <c r="V669" s="94">
        <v>3.2852590426755199E-5</v>
      </c>
      <c r="W669" s="95">
        <v>8.3175523030253395E-7</v>
      </c>
      <c r="X669" s="93">
        <v>1.8302917328019499E-4</v>
      </c>
      <c r="Y669" s="83" t="s">
        <v>832</v>
      </c>
      <c r="Z669" s="83" t="s">
        <v>832</v>
      </c>
      <c r="AA669" s="93" t="s">
        <v>832</v>
      </c>
      <c r="AC669" s="83" t="s">
        <v>28</v>
      </c>
    </row>
    <row r="670" spans="1:29" s="78" customFormat="1" x14ac:dyDescent="0.2">
      <c r="A670" s="66" t="s">
        <v>783</v>
      </c>
      <c r="B670" s="71" t="s">
        <v>398</v>
      </c>
      <c r="C670" s="66" t="s">
        <v>943</v>
      </c>
      <c r="D670" s="66" t="s">
        <v>320</v>
      </c>
      <c r="E670" s="66" t="s">
        <v>308</v>
      </c>
      <c r="F670" s="66" t="s">
        <v>867</v>
      </c>
      <c r="G670" s="72">
        <v>2421</v>
      </c>
      <c r="H670" s="73">
        <v>2560</v>
      </c>
      <c r="I670" s="74">
        <v>4983</v>
      </c>
      <c r="J670" s="68">
        <v>0.51374673891230183</v>
      </c>
      <c r="K670" s="75">
        <v>4749</v>
      </c>
      <c r="L670" s="73">
        <v>4226</v>
      </c>
      <c r="M670" s="73">
        <v>8977</v>
      </c>
      <c r="N670" s="68">
        <v>0.47075860532471875</v>
      </c>
      <c r="O670" s="75">
        <v>2407</v>
      </c>
      <c r="P670" s="73">
        <v>2382</v>
      </c>
      <c r="Q670" s="73">
        <v>4789</v>
      </c>
      <c r="R670" s="69" t="s">
        <v>944</v>
      </c>
      <c r="S670" s="73">
        <v>9577</v>
      </c>
      <c r="T670" s="73">
        <v>9168</v>
      </c>
      <c r="U670" s="73">
        <v>18749</v>
      </c>
      <c r="V670" s="76">
        <v>0.489090424113097</v>
      </c>
      <c r="W670" s="66">
        <v>0.48190988206018898</v>
      </c>
      <c r="X670" s="77">
        <v>0.49627435150815602</v>
      </c>
      <c r="Y670" s="66">
        <v>0.489058400484912</v>
      </c>
      <c r="Z670" s="66">
        <v>0.48190372865953801</v>
      </c>
      <c r="AA670" s="77">
        <v>0.49621605669968399</v>
      </c>
      <c r="AC670" s="66" t="s">
        <v>28</v>
      </c>
    </row>
    <row r="671" spans="1:29" s="78" customFormat="1" x14ac:dyDescent="0.2">
      <c r="A671" s="66" t="s">
        <v>783</v>
      </c>
      <c r="B671" s="71" t="s">
        <v>398</v>
      </c>
      <c r="C671" s="66" t="s">
        <v>943</v>
      </c>
      <c r="D671" s="66" t="s">
        <v>320</v>
      </c>
      <c r="E671" s="66" t="s">
        <v>308</v>
      </c>
      <c r="F671" s="66" t="s">
        <v>868</v>
      </c>
      <c r="G671" s="72">
        <v>3458</v>
      </c>
      <c r="H671" s="73">
        <v>3201</v>
      </c>
      <c r="I671" s="74">
        <v>6660</v>
      </c>
      <c r="J671" s="68">
        <v>0.48063063063063061</v>
      </c>
      <c r="K671" s="75">
        <v>5553</v>
      </c>
      <c r="L671" s="73">
        <v>5212</v>
      </c>
      <c r="M671" s="73">
        <v>10765</v>
      </c>
      <c r="N671" s="68">
        <v>0.48416163492800746</v>
      </c>
      <c r="O671" s="75">
        <v>2102</v>
      </c>
      <c r="P671" s="73">
        <v>1898</v>
      </c>
      <c r="Q671" s="73">
        <v>4000</v>
      </c>
      <c r="R671" s="69">
        <v>0.47449999999999998</v>
      </c>
      <c r="S671" s="73">
        <v>11113</v>
      </c>
      <c r="T671" s="73">
        <v>10311</v>
      </c>
      <c r="U671" s="73">
        <v>21425</v>
      </c>
      <c r="V671" s="76">
        <v>0.48128267363704302</v>
      </c>
      <c r="W671" s="66">
        <v>0.47457168350386297</v>
      </c>
      <c r="X671" s="77">
        <v>0.48799874408783001</v>
      </c>
      <c r="Y671" s="66">
        <v>0.48125016570323698</v>
      </c>
      <c r="Z671" s="66">
        <v>0.47456164693867098</v>
      </c>
      <c r="AA671" s="77">
        <v>0.48794315293414903</v>
      </c>
      <c r="AC671" s="66" t="s">
        <v>28</v>
      </c>
    </row>
    <row r="672" spans="1:29" s="78" customFormat="1" x14ac:dyDescent="0.2">
      <c r="A672" s="66" t="s">
        <v>783</v>
      </c>
      <c r="B672" s="71" t="s">
        <v>398</v>
      </c>
      <c r="C672" s="66" t="s">
        <v>943</v>
      </c>
      <c r="D672" s="66" t="s">
        <v>320</v>
      </c>
      <c r="E672" s="66" t="s">
        <v>308</v>
      </c>
      <c r="F672" s="66" t="s">
        <v>869</v>
      </c>
      <c r="G672" s="72">
        <v>5158</v>
      </c>
      <c r="H672" s="73">
        <v>4759</v>
      </c>
      <c r="I672" s="74">
        <v>9917</v>
      </c>
      <c r="J672" s="68">
        <v>0.47988302914187758</v>
      </c>
      <c r="K672" s="75">
        <v>6556</v>
      </c>
      <c r="L672" s="73">
        <v>5684</v>
      </c>
      <c r="M672" s="73">
        <v>12241</v>
      </c>
      <c r="N672" s="68">
        <v>0.46434114859897069</v>
      </c>
      <c r="O672" s="75">
        <v>2800</v>
      </c>
      <c r="P672" s="73">
        <v>2401</v>
      </c>
      <c r="Q672" s="73">
        <v>5201</v>
      </c>
      <c r="R672" s="69">
        <v>0.4616419919246299</v>
      </c>
      <c r="S672" s="73">
        <v>14514</v>
      </c>
      <c r="T672" s="73">
        <v>12844</v>
      </c>
      <c r="U672" s="73">
        <v>27359</v>
      </c>
      <c r="V672" s="76">
        <v>0.46947876306747599</v>
      </c>
      <c r="W672" s="66">
        <v>0.46355021033305399</v>
      </c>
      <c r="X672" s="77">
        <v>0.47541379982002901</v>
      </c>
      <c r="Y672" s="66">
        <v>0.469445512410119</v>
      </c>
      <c r="Z672" s="66">
        <v>0.46353434666566701</v>
      </c>
      <c r="AA672" s="77">
        <v>0.47536239201448999</v>
      </c>
      <c r="AC672" s="66" t="s">
        <v>28</v>
      </c>
    </row>
    <row r="673" spans="1:29" s="78" customFormat="1" x14ac:dyDescent="0.2">
      <c r="A673" s="66" t="s">
        <v>783</v>
      </c>
      <c r="B673" s="71" t="s">
        <v>398</v>
      </c>
      <c r="C673" s="66" t="s">
        <v>943</v>
      </c>
      <c r="D673" s="66" t="s">
        <v>320</v>
      </c>
      <c r="E673" s="66" t="s">
        <v>308</v>
      </c>
      <c r="F673" s="66" t="s">
        <v>870</v>
      </c>
      <c r="G673" s="72">
        <v>4705</v>
      </c>
      <c r="H673" s="73">
        <v>0</v>
      </c>
      <c r="I673" s="74">
        <v>4708</v>
      </c>
      <c r="J673" s="68">
        <v>0</v>
      </c>
      <c r="K673" s="75">
        <v>5794</v>
      </c>
      <c r="L673" s="73">
        <v>0</v>
      </c>
      <c r="M673" s="73">
        <v>5795</v>
      </c>
      <c r="N673" s="68">
        <v>0</v>
      </c>
      <c r="O673" s="75">
        <v>4131</v>
      </c>
      <c r="P673" s="73">
        <v>0</v>
      </c>
      <c r="Q673" s="73">
        <v>4131</v>
      </c>
      <c r="R673" s="69">
        <v>0</v>
      </c>
      <c r="S673" s="73">
        <v>14630</v>
      </c>
      <c r="T673" s="73">
        <v>0</v>
      </c>
      <c r="U673" s="73">
        <v>14634</v>
      </c>
      <c r="V673" s="76">
        <v>0</v>
      </c>
      <c r="W673" s="66">
        <v>0</v>
      </c>
      <c r="X673" s="77">
        <v>2.5211308456483402E-4</v>
      </c>
      <c r="Y673" s="66">
        <v>0</v>
      </c>
      <c r="Z673" s="66">
        <v>0</v>
      </c>
      <c r="AA673" s="79">
        <v>9.2461325123029405E-5</v>
      </c>
      <c r="AC673" s="66" t="s">
        <v>28</v>
      </c>
    </row>
    <row r="674" spans="1:29" s="78" customFormat="1" x14ac:dyDescent="0.2">
      <c r="A674" s="66" t="s">
        <v>783</v>
      </c>
      <c r="B674" s="71" t="s">
        <v>398</v>
      </c>
      <c r="C674" s="66" t="s">
        <v>943</v>
      </c>
      <c r="D674" s="66" t="s">
        <v>320</v>
      </c>
      <c r="E674" s="66" t="s">
        <v>308</v>
      </c>
      <c r="F674" s="66" t="s">
        <v>871</v>
      </c>
      <c r="G674" s="72">
        <v>5546</v>
      </c>
      <c r="H674" s="73">
        <v>0</v>
      </c>
      <c r="I674" s="74">
        <v>5546</v>
      </c>
      <c r="J674" s="68">
        <v>0</v>
      </c>
      <c r="K674" s="75">
        <v>4355</v>
      </c>
      <c r="L674" s="73">
        <v>0</v>
      </c>
      <c r="M674" s="73">
        <v>4355</v>
      </c>
      <c r="N674" s="68">
        <v>0</v>
      </c>
      <c r="O674" s="75">
        <v>5018</v>
      </c>
      <c r="P674" s="73">
        <v>0</v>
      </c>
      <c r="Q674" s="73">
        <v>5018</v>
      </c>
      <c r="R674" s="69">
        <v>0</v>
      </c>
      <c r="S674" s="73">
        <v>14919</v>
      </c>
      <c r="T674" s="73">
        <v>0</v>
      </c>
      <c r="U674" s="73">
        <v>14919</v>
      </c>
      <c r="V674" s="76">
        <v>0</v>
      </c>
      <c r="W674" s="66">
        <v>0</v>
      </c>
      <c r="X674" s="77">
        <v>2.4722993730169802E-4</v>
      </c>
      <c r="Y674" s="66">
        <v>0</v>
      </c>
      <c r="Z674" s="66">
        <v>0</v>
      </c>
      <c r="AA674" s="79">
        <v>9.0670312889860503E-5</v>
      </c>
      <c r="AC674" s="66" t="s">
        <v>28</v>
      </c>
    </row>
    <row r="675" spans="1:29" s="78" customFormat="1" x14ac:dyDescent="0.2">
      <c r="A675" s="66" t="s">
        <v>783</v>
      </c>
      <c r="B675" s="71" t="s">
        <v>398</v>
      </c>
      <c r="C675" s="66" t="s">
        <v>943</v>
      </c>
      <c r="D675" s="66" t="s">
        <v>320</v>
      </c>
      <c r="E675" s="66" t="s">
        <v>308</v>
      </c>
      <c r="F675" s="66" t="s">
        <v>872</v>
      </c>
      <c r="G675" s="72">
        <v>9600</v>
      </c>
      <c r="H675" s="73">
        <v>0</v>
      </c>
      <c r="I675" s="74">
        <v>9601</v>
      </c>
      <c r="J675" s="68">
        <v>0</v>
      </c>
      <c r="K675" s="75">
        <v>11163</v>
      </c>
      <c r="L675" s="73">
        <v>1</v>
      </c>
      <c r="M675" s="73">
        <v>11165</v>
      </c>
      <c r="N675" s="68">
        <v>8.9565606806986115E-5</v>
      </c>
      <c r="O675" s="75">
        <v>10610</v>
      </c>
      <c r="P675" s="73">
        <v>0</v>
      </c>
      <c r="Q675" s="73">
        <v>10612</v>
      </c>
      <c r="R675" s="69">
        <v>0</v>
      </c>
      <c r="S675" s="73">
        <v>31373</v>
      </c>
      <c r="T675" s="73">
        <v>1</v>
      </c>
      <c r="U675" s="73">
        <v>31378</v>
      </c>
      <c r="V675" s="80">
        <v>3.1873525849429502E-5</v>
      </c>
      <c r="W675" s="81">
        <v>8.06967481639722E-7</v>
      </c>
      <c r="X675" s="77">
        <v>1.77574981627229E-4</v>
      </c>
      <c r="Y675" s="81">
        <v>9.1218413141479103E-17</v>
      </c>
      <c r="Z675" s="66">
        <v>0</v>
      </c>
      <c r="AA675" s="79">
        <v>9.81005910131896E-5</v>
      </c>
      <c r="AC675" s="66" t="s">
        <v>28</v>
      </c>
    </row>
    <row r="676" spans="1:29" s="78" customFormat="1" x14ac:dyDescent="0.2">
      <c r="A676" s="66" t="s">
        <v>783</v>
      </c>
      <c r="B676" s="71" t="s">
        <v>398</v>
      </c>
      <c r="C676" s="66" t="s">
        <v>943</v>
      </c>
      <c r="D676" s="66" t="s">
        <v>320</v>
      </c>
      <c r="E676" s="66" t="s">
        <v>308</v>
      </c>
      <c r="F676" s="66" t="s">
        <v>873</v>
      </c>
      <c r="G676" s="72">
        <v>11870</v>
      </c>
      <c r="H676" s="73">
        <v>0</v>
      </c>
      <c r="I676" s="74">
        <v>11873</v>
      </c>
      <c r="J676" s="68">
        <v>0</v>
      </c>
      <c r="K676" s="75">
        <v>9091</v>
      </c>
      <c r="L676" s="73">
        <v>1</v>
      </c>
      <c r="M676" s="73">
        <v>9092</v>
      </c>
      <c r="N676" s="68">
        <v>1.0998680158380995E-4</v>
      </c>
      <c r="O676" s="75">
        <v>9888</v>
      </c>
      <c r="P676" s="73">
        <v>0</v>
      </c>
      <c r="Q676" s="73">
        <v>9889</v>
      </c>
      <c r="R676" s="69">
        <v>0</v>
      </c>
      <c r="S676" s="73">
        <v>30849</v>
      </c>
      <c r="T676" s="73">
        <v>1</v>
      </c>
      <c r="U676" s="73">
        <v>30854</v>
      </c>
      <c r="V676" s="80">
        <v>3.24149108589951E-5</v>
      </c>
      <c r="W676" s="81">
        <v>8.2067415220269602E-7</v>
      </c>
      <c r="X676" s="77">
        <v>1.80590942599394E-4</v>
      </c>
      <c r="Y676" s="81">
        <v>9.4024968716185899E-17</v>
      </c>
      <c r="Z676" s="66">
        <v>0</v>
      </c>
      <c r="AA676" s="77">
        <v>1.0011419821193401E-4</v>
      </c>
      <c r="AC676" s="66" t="s">
        <v>28</v>
      </c>
    </row>
    <row r="677" spans="1:29" s="78" customFormat="1" x14ac:dyDescent="0.2">
      <c r="A677" s="66" t="s">
        <v>783</v>
      </c>
      <c r="B677" s="71" t="s">
        <v>398</v>
      </c>
      <c r="C677" s="66" t="s">
        <v>943</v>
      </c>
      <c r="D677" s="66" t="s">
        <v>320</v>
      </c>
      <c r="E677" s="66" t="s">
        <v>308</v>
      </c>
      <c r="F677" s="66" t="s">
        <v>874</v>
      </c>
      <c r="G677" s="72">
        <v>1616</v>
      </c>
      <c r="H677" s="73">
        <v>1</v>
      </c>
      <c r="I677" s="74">
        <v>1619</v>
      </c>
      <c r="J677" s="68">
        <v>6.1766522544780733E-4</v>
      </c>
      <c r="K677" s="75">
        <v>3390</v>
      </c>
      <c r="L677" s="73">
        <v>0</v>
      </c>
      <c r="M677" s="73">
        <v>3391</v>
      </c>
      <c r="N677" s="68">
        <v>0</v>
      </c>
      <c r="O677" s="75">
        <v>1528</v>
      </c>
      <c r="P677" s="73">
        <v>0</v>
      </c>
      <c r="Q677" s="73">
        <v>1528</v>
      </c>
      <c r="R677" s="69">
        <v>0</v>
      </c>
      <c r="S677" s="73">
        <v>6534</v>
      </c>
      <c r="T677" s="73">
        <v>1</v>
      </c>
      <c r="U677" s="73">
        <v>6538</v>
      </c>
      <c r="V677" s="76">
        <v>1.5302218821729101E-4</v>
      </c>
      <c r="W677" s="81">
        <v>3.8741788739708904E-6</v>
      </c>
      <c r="X677" s="77">
        <v>8.52286905005794E-4</v>
      </c>
      <c r="Y677" s="81">
        <v>9.5101672406882394E-5</v>
      </c>
      <c r="Z677" s="66">
        <v>0</v>
      </c>
      <c r="AA677" s="77">
        <v>6.1569401642894703E-4</v>
      </c>
      <c r="AC677" s="66" t="s">
        <v>28</v>
      </c>
    </row>
    <row r="678" spans="1:29" s="78" customFormat="1" x14ac:dyDescent="0.2">
      <c r="A678" s="66" t="s">
        <v>783</v>
      </c>
      <c r="B678" s="71" t="s">
        <v>398</v>
      </c>
      <c r="C678" s="66" t="s">
        <v>943</v>
      </c>
      <c r="D678" s="66" t="s">
        <v>320</v>
      </c>
      <c r="E678" s="66" t="s">
        <v>308</v>
      </c>
      <c r="F678" s="66" t="s">
        <v>875</v>
      </c>
      <c r="G678" s="72">
        <v>10866</v>
      </c>
      <c r="H678" s="73">
        <v>1</v>
      </c>
      <c r="I678" s="74">
        <v>10868</v>
      </c>
      <c r="J678" s="68">
        <v>9.2013249907986749E-5</v>
      </c>
      <c r="K678" s="75">
        <v>10494</v>
      </c>
      <c r="L678" s="73">
        <v>0</v>
      </c>
      <c r="M678" s="73">
        <v>10494</v>
      </c>
      <c r="N678" s="68">
        <v>0</v>
      </c>
      <c r="O678" s="75">
        <v>10561</v>
      </c>
      <c r="P678" s="73">
        <v>0</v>
      </c>
      <c r="Q678" s="73">
        <v>10564</v>
      </c>
      <c r="R678" s="69">
        <v>0</v>
      </c>
      <c r="S678" s="73">
        <v>31921</v>
      </c>
      <c r="T678" s="73">
        <v>1</v>
      </c>
      <c r="U678" s="73">
        <v>31926</v>
      </c>
      <c r="V678" s="80">
        <v>3.1326357997619198E-5</v>
      </c>
      <c r="W678" s="81">
        <v>7.93114402115454E-7</v>
      </c>
      <c r="X678" s="77">
        <v>1.7452679787002099E-4</v>
      </c>
      <c r="Y678" s="81">
        <v>8.8381879145034499E-17</v>
      </c>
      <c r="Z678" s="66">
        <v>0</v>
      </c>
      <c r="AA678" s="79">
        <v>9.6074918728753897E-5</v>
      </c>
      <c r="AC678" s="66" t="s">
        <v>28</v>
      </c>
    </row>
    <row r="679" spans="1:29" s="78" customFormat="1" x14ac:dyDescent="0.2">
      <c r="A679" s="66" t="s">
        <v>783</v>
      </c>
      <c r="B679" s="71" t="s">
        <v>398</v>
      </c>
      <c r="C679" s="66" t="s">
        <v>943</v>
      </c>
      <c r="D679" s="66" t="s">
        <v>320</v>
      </c>
      <c r="E679" s="66" t="s">
        <v>308</v>
      </c>
      <c r="F679" s="66" t="s">
        <v>876</v>
      </c>
      <c r="G679" s="72">
        <v>4697</v>
      </c>
      <c r="H679" s="73">
        <v>1</v>
      </c>
      <c r="I679" s="74">
        <v>4700</v>
      </c>
      <c r="J679" s="68">
        <v>2.1276595744680851E-4</v>
      </c>
      <c r="K679" s="75">
        <v>3219</v>
      </c>
      <c r="L679" s="73">
        <v>0</v>
      </c>
      <c r="M679" s="73">
        <v>3220</v>
      </c>
      <c r="N679" s="68">
        <v>0</v>
      </c>
      <c r="O679" s="75">
        <v>0</v>
      </c>
      <c r="P679" s="73">
        <v>0</v>
      </c>
      <c r="Q679" s="73">
        <v>0</v>
      </c>
      <c r="R679" s="69" t="s">
        <v>832</v>
      </c>
      <c r="S679" s="73">
        <v>7916</v>
      </c>
      <c r="T679" s="73">
        <v>1</v>
      </c>
      <c r="U679" s="73">
        <v>7920</v>
      </c>
      <c r="V679" s="76">
        <v>1.2631047113805701E-4</v>
      </c>
      <c r="W679" s="81">
        <v>3.1978991413881699E-6</v>
      </c>
      <c r="X679" s="77">
        <v>7.0355374439323205E-4</v>
      </c>
      <c r="Y679" s="81">
        <v>6.9301231218158002E-5</v>
      </c>
      <c r="Z679" s="66">
        <v>0</v>
      </c>
      <c r="AA679" s="77">
        <v>4.9904328975028996E-4</v>
      </c>
      <c r="AC679" s="66" t="s">
        <v>28</v>
      </c>
    </row>
    <row r="680" spans="1:29" s="78" customFormat="1" x14ac:dyDescent="0.2">
      <c r="A680" s="66" t="s">
        <v>783</v>
      </c>
      <c r="B680" s="71" t="s">
        <v>398</v>
      </c>
      <c r="C680" s="66" t="s">
        <v>943</v>
      </c>
      <c r="D680" s="66" t="s">
        <v>320</v>
      </c>
      <c r="E680" s="66" t="s">
        <v>308</v>
      </c>
      <c r="F680" s="66" t="s">
        <v>877</v>
      </c>
      <c r="G680" s="72">
        <v>6647</v>
      </c>
      <c r="H680" s="73">
        <v>1</v>
      </c>
      <c r="I680" s="74">
        <v>6650</v>
      </c>
      <c r="J680" s="68">
        <v>1.5037593984962405E-4</v>
      </c>
      <c r="K680" s="75">
        <v>2613</v>
      </c>
      <c r="L680" s="73">
        <v>1</v>
      </c>
      <c r="M680" s="73">
        <v>2614</v>
      </c>
      <c r="N680" s="68">
        <v>3.8255547054322876E-4</v>
      </c>
      <c r="O680" s="75">
        <v>0</v>
      </c>
      <c r="P680" s="73">
        <v>0</v>
      </c>
      <c r="Q680" s="73">
        <v>0</v>
      </c>
      <c r="R680" s="69" t="s">
        <v>832</v>
      </c>
      <c r="S680" s="73">
        <v>9260</v>
      </c>
      <c r="T680" s="73">
        <v>2</v>
      </c>
      <c r="U680" s="73">
        <v>9264</v>
      </c>
      <c r="V680" s="76">
        <v>2.1593608291945601E-4</v>
      </c>
      <c r="W680" s="81">
        <v>2.6151931306096902E-5</v>
      </c>
      <c r="X680" s="77">
        <v>7.7981539994332705E-4</v>
      </c>
      <c r="Y680" s="66">
        <v>1.56832371544387E-4</v>
      </c>
      <c r="Z680" s="66">
        <v>0</v>
      </c>
      <c r="AA680" s="77">
        <v>6.0855976475460995E-4</v>
      </c>
      <c r="AC680" s="66" t="s">
        <v>28</v>
      </c>
    </row>
    <row r="681" spans="1:29" s="78" customFormat="1" x14ac:dyDescent="0.2">
      <c r="A681" s="66" t="s">
        <v>783</v>
      </c>
      <c r="B681" s="71" t="s">
        <v>398</v>
      </c>
      <c r="C681" s="66" t="s">
        <v>943</v>
      </c>
      <c r="D681" s="66" t="s">
        <v>320</v>
      </c>
      <c r="E681" s="66" t="s">
        <v>308</v>
      </c>
      <c r="F681" s="66" t="s">
        <v>878</v>
      </c>
      <c r="G681" s="72">
        <v>1485</v>
      </c>
      <c r="H681" s="73">
        <v>0</v>
      </c>
      <c r="I681" s="74">
        <v>1485</v>
      </c>
      <c r="J681" s="68">
        <v>0</v>
      </c>
      <c r="K681" s="75">
        <v>1633</v>
      </c>
      <c r="L681" s="73">
        <v>1</v>
      </c>
      <c r="M681" s="73">
        <v>1635</v>
      </c>
      <c r="N681" s="68">
        <v>6.116207951070336E-4</v>
      </c>
      <c r="O681" s="75">
        <v>0</v>
      </c>
      <c r="P681" s="73">
        <v>0</v>
      </c>
      <c r="Q681" s="73">
        <v>0</v>
      </c>
      <c r="R681" s="69" t="s">
        <v>832</v>
      </c>
      <c r="S681" s="73">
        <v>3118</v>
      </c>
      <c r="T681" s="73">
        <v>1</v>
      </c>
      <c r="U681" s="73">
        <v>3120</v>
      </c>
      <c r="V681" s="76">
        <v>3.2061558191728102E-4</v>
      </c>
      <c r="W681" s="81">
        <v>8.1172507946945808E-6</v>
      </c>
      <c r="X681" s="77">
        <v>1.78504707126513E-3</v>
      </c>
      <c r="Y681" s="66">
        <v>2.6031838622479401E-4</v>
      </c>
      <c r="Z681" s="66">
        <v>0</v>
      </c>
      <c r="AA681" s="77">
        <v>1.3506755176196099E-3</v>
      </c>
      <c r="AC681" s="66" t="s">
        <v>28</v>
      </c>
    </row>
    <row r="682" spans="1:29" s="78" customFormat="1" x14ac:dyDescent="0.2">
      <c r="A682" s="66" t="s">
        <v>783</v>
      </c>
      <c r="B682" s="71" t="s">
        <v>398</v>
      </c>
      <c r="C682" s="66" t="s">
        <v>943</v>
      </c>
      <c r="D682" s="66" t="s">
        <v>320</v>
      </c>
      <c r="E682" s="66" t="s">
        <v>308</v>
      </c>
      <c r="F682" s="66" t="s">
        <v>879</v>
      </c>
      <c r="G682" s="72">
        <v>6964</v>
      </c>
      <c r="H682" s="73">
        <v>0</v>
      </c>
      <c r="I682" s="74">
        <v>6967</v>
      </c>
      <c r="J682" s="68">
        <v>0</v>
      </c>
      <c r="K682" s="75">
        <v>5806</v>
      </c>
      <c r="L682" s="73">
        <v>0</v>
      </c>
      <c r="M682" s="73">
        <v>5807</v>
      </c>
      <c r="N682" s="68">
        <v>0</v>
      </c>
      <c r="O682" s="75">
        <v>0</v>
      </c>
      <c r="P682" s="73">
        <v>0</v>
      </c>
      <c r="Q682" s="73">
        <v>0</v>
      </c>
      <c r="R682" s="69" t="s">
        <v>832</v>
      </c>
      <c r="S682" s="73">
        <v>12770</v>
      </c>
      <c r="T682" s="73">
        <v>0</v>
      </c>
      <c r="U682" s="73">
        <v>12774</v>
      </c>
      <c r="V682" s="76">
        <v>0</v>
      </c>
      <c r="W682" s="66">
        <v>0</v>
      </c>
      <c r="X682" s="77">
        <v>2.8882902903133999E-4</v>
      </c>
      <c r="Y682" s="66">
        <v>0</v>
      </c>
      <c r="Z682" s="66">
        <v>0</v>
      </c>
      <c r="AA682" s="77">
        <v>1.0592796222446299E-4</v>
      </c>
      <c r="AC682" s="66" t="s">
        <v>28</v>
      </c>
    </row>
    <row r="683" spans="1:29" s="78" customFormat="1" x14ac:dyDescent="0.2">
      <c r="A683" s="66" t="s">
        <v>783</v>
      </c>
      <c r="B683" s="71" t="s">
        <v>398</v>
      </c>
      <c r="C683" s="66" t="s">
        <v>943</v>
      </c>
      <c r="D683" s="66" t="s">
        <v>320</v>
      </c>
      <c r="E683" s="66" t="s">
        <v>308</v>
      </c>
      <c r="F683" s="66" t="s">
        <v>880</v>
      </c>
      <c r="G683" s="72">
        <v>7199</v>
      </c>
      <c r="H683" s="73">
        <v>0</v>
      </c>
      <c r="I683" s="74">
        <v>7201</v>
      </c>
      <c r="J683" s="68">
        <v>0</v>
      </c>
      <c r="K683" s="75">
        <v>4521</v>
      </c>
      <c r="L683" s="73">
        <v>0</v>
      </c>
      <c r="M683" s="73">
        <v>4521</v>
      </c>
      <c r="N683" s="68">
        <v>0</v>
      </c>
      <c r="O683" s="75">
        <v>0</v>
      </c>
      <c r="P683" s="73">
        <v>0</v>
      </c>
      <c r="Q683" s="73">
        <v>0</v>
      </c>
      <c r="R683" s="69" t="s">
        <v>832</v>
      </c>
      <c r="S683" s="73">
        <v>11720</v>
      </c>
      <c r="T683" s="73">
        <v>0</v>
      </c>
      <c r="U683" s="73">
        <v>11722</v>
      </c>
      <c r="V683" s="76">
        <v>0</v>
      </c>
      <c r="W683" s="66">
        <v>0</v>
      </c>
      <c r="X683" s="77">
        <v>3.1470127782641402E-4</v>
      </c>
      <c r="Y683" s="66">
        <v>0</v>
      </c>
      <c r="Z683" s="66">
        <v>0</v>
      </c>
      <c r="AA683" s="77">
        <v>1.1541754767476599E-4</v>
      </c>
      <c r="AC683" s="66" t="s">
        <v>28</v>
      </c>
    </row>
    <row r="684" spans="1:29" s="82" customFormat="1" x14ac:dyDescent="0.2">
      <c r="A684" s="66" t="s">
        <v>783</v>
      </c>
      <c r="B684" s="71" t="s">
        <v>398</v>
      </c>
      <c r="C684" s="66" t="s">
        <v>943</v>
      </c>
      <c r="D684" s="66" t="s">
        <v>320</v>
      </c>
      <c r="E684" s="66" t="s">
        <v>308</v>
      </c>
      <c r="F684" s="66" t="s">
        <v>881</v>
      </c>
      <c r="G684" s="72">
        <v>11030</v>
      </c>
      <c r="H684" s="73">
        <v>0</v>
      </c>
      <c r="I684" s="74">
        <v>11032</v>
      </c>
      <c r="J684" s="68">
        <v>0</v>
      </c>
      <c r="K684" s="75">
        <v>11754</v>
      </c>
      <c r="L684" s="73">
        <v>0</v>
      </c>
      <c r="M684" s="73">
        <v>11758</v>
      </c>
      <c r="N684" s="68">
        <v>0</v>
      </c>
      <c r="O684" s="75">
        <v>12147</v>
      </c>
      <c r="P684" s="73">
        <v>0</v>
      </c>
      <c r="Q684" s="73">
        <v>12149</v>
      </c>
      <c r="R684" s="69">
        <v>0</v>
      </c>
      <c r="S684" s="73">
        <v>34931</v>
      </c>
      <c r="T684" s="73">
        <v>0</v>
      </c>
      <c r="U684" s="73">
        <v>34939</v>
      </c>
      <c r="V684" s="76">
        <v>0</v>
      </c>
      <c r="W684" s="66">
        <v>0</v>
      </c>
      <c r="X684" s="77">
        <v>1.0559917206429E-4</v>
      </c>
      <c r="Y684" s="66" t="s">
        <v>832</v>
      </c>
      <c r="Z684" s="66" t="s">
        <v>832</v>
      </c>
      <c r="AA684" s="77" t="s">
        <v>832</v>
      </c>
      <c r="AC684" s="66" t="s">
        <v>28</v>
      </c>
    </row>
    <row r="685" spans="1:29" s="82" customFormat="1" x14ac:dyDescent="0.2">
      <c r="A685" s="66" t="s">
        <v>783</v>
      </c>
      <c r="B685" s="71" t="s">
        <v>398</v>
      </c>
      <c r="C685" s="66" t="s">
        <v>943</v>
      </c>
      <c r="D685" s="66" t="s">
        <v>320</v>
      </c>
      <c r="E685" s="66" t="s">
        <v>308</v>
      </c>
      <c r="F685" s="66" t="s">
        <v>882</v>
      </c>
      <c r="G685" s="72">
        <v>8317</v>
      </c>
      <c r="H685" s="73">
        <v>0</v>
      </c>
      <c r="I685" s="74">
        <v>8318</v>
      </c>
      <c r="J685" s="68">
        <v>0</v>
      </c>
      <c r="K685" s="75">
        <v>6678</v>
      </c>
      <c r="L685" s="73">
        <v>1</v>
      </c>
      <c r="M685" s="73">
        <v>6679</v>
      </c>
      <c r="N685" s="68">
        <v>1.4972301242701004E-4</v>
      </c>
      <c r="O685" s="75">
        <v>0</v>
      </c>
      <c r="P685" s="73">
        <v>0</v>
      </c>
      <c r="Q685" s="73">
        <v>0</v>
      </c>
      <c r="R685" s="69" t="s">
        <v>832</v>
      </c>
      <c r="S685" s="73">
        <v>14995</v>
      </c>
      <c r="T685" s="73">
        <v>1</v>
      </c>
      <c r="U685" s="73">
        <v>14997</v>
      </c>
      <c r="V685" s="80">
        <v>6.6684449186449701E-5</v>
      </c>
      <c r="W685" s="81">
        <v>1.6883026548561399E-6</v>
      </c>
      <c r="X685" s="77">
        <v>3.7148534185424599E-4</v>
      </c>
      <c r="Y685" s="66" t="s">
        <v>832</v>
      </c>
      <c r="Z685" s="66" t="s">
        <v>832</v>
      </c>
      <c r="AA685" s="77" t="s">
        <v>832</v>
      </c>
      <c r="AC685" s="66" t="s">
        <v>28</v>
      </c>
    </row>
    <row r="686" spans="1:29" s="82" customFormat="1" x14ac:dyDescent="0.2">
      <c r="A686" s="83" t="s">
        <v>783</v>
      </c>
      <c r="B686" s="84" t="s">
        <v>398</v>
      </c>
      <c r="C686" s="83" t="s">
        <v>943</v>
      </c>
      <c r="D686" s="83" t="s">
        <v>320</v>
      </c>
      <c r="E686" s="83" t="s">
        <v>308</v>
      </c>
      <c r="F686" s="83" t="s">
        <v>883</v>
      </c>
      <c r="G686" s="85">
        <v>9982</v>
      </c>
      <c r="H686" s="86">
        <v>1</v>
      </c>
      <c r="I686" s="87">
        <v>9987</v>
      </c>
      <c r="J686" s="88">
        <v>1.0013016921998598E-4</v>
      </c>
      <c r="K686" s="89">
        <v>10743</v>
      </c>
      <c r="L686" s="86">
        <v>1</v>
      </c>
      <c r="M686" s="86">
        <v>10746</v>
      </c>
      <c r="N686" s="88">
        <v>9.3057882002605622E-5</v>
      </c>
      <c r="O686" s="89">
        <v>9126</v>
      </c>
      <c r="P686" s="86">
        <v>1</v>
      </c>
      <c r="Q686" s="86">
        <v>9129</v>
      </c>
      <c r="R686" s="90">
        <v>1.0954102311315588E-4</v>
      </c>
      <c r="S686" s="86">
        <v>29851</v>
      </c>
      <c r="T686" s="86">
        <v>3</v>
      </c>
      <c r="U686" s="86">
        <v>29862</v>
      </c>
      <c r="V686" s="91">
        <v>1.0048904669391E-4</v>
      </c>
      <c r="W686" s="95">
        <v>2.07237367280189E-5</v>
      </c>
      <c r="X686" s="93">
        <v>2.9364327270026998E-4</v>
      </c>
      <c r="Y686" s="83" t="s">
        <v>832</v>
      </c>
      <c r="Z686" s="83" t="s">
        <v>832</v>
      </c>
      <c r="AA686" s="93" t="s">
        <v>832</v>
      </c>
      <c r="AC686" s="83" t="s">
        <v>28</v>
      </c>
    </row>
    <row r="687" spans="1:29" s="78" customFormat="1" x14ac:dyDescent="0.2">
      <c r="A687" s="66" t="s">
        <v>773</v>
      </c>
      <c r="B687" s="71" t="s">
        <v>412</v>
      </c>
      <c r="C687" s="66" t="s">
        <v>945</v>
      </c>
      <c r="D687" s="66" t="s">
        <v>320</v>
      </c>
      <c r="E687" s="66" t="s">
        <v>890</v>
      </c>
      <c r="F687" s="66" t="s">
        <v>867</v>
      </c>
      <c r="G687" s="72">
        <v>7584</v>
      </c>
      <c r="H687" s="73">
        <v>8260</v>
      </c>
      <c r="I687" s="74">
        <v>15848</v>
      </c>
      <c r="J687" s="68">
        <v>0.52120141342756188</v>
      </c>
      <c r="K687" s="75">
        <v>1668</v>
      </c>
      <c r="L687" s="73">
        <v>1891</v>
      </c>
      <c r="M687" s="73">
        <v>3561</v>
      </c>
      <c r="N687" s="68">
        <v>0.53103060937938784</v>
      </c>
      <c r="O687" s="75">
        <v>2842</v>
      </c>
      <c r="P687" s="73">
        <v>2972</v>
      </c>
      <c r="Q687" s="73">
        <v>5814</v>
      </c>
      <c r="R687" s="69">
        <v>0.51117991056071554</v>
      </c>
      <c r="S687" s="73">
        <v>12094</v>
      </c>
      <c r="T687" s="73">
        <v>13123</v>
      </c>
      <c r="U687" s="73">
        <v>25223</v>
      </c>
      <c r="V687" s="76">
        <v>0.52040290280366397</v>
      </c>
      <c r="W687" s="66">
        <v>0.51421493622636505</v>
      </c>
      <c r="X687" s="77">
        <v>0.52658616616779796</v>
      </c>
      <c r="Y687" s="66">
        <v>0.520159551811606</v>
      </c>
      <c r="Z687" s="66">
        <v>0.513988087679905</v>
      </c>
      <c r="AA687" s="77">
        <v>0.52632684902932003</v>
      </c>
      <c r="AC687" s="66" t="s">
        <v>242</v>
      </c>
    </row>
    <row r="688" spans="1:29" s="78" customFormat="1" x14ac:dyDescent="0.2">
      <c r="A688" s="66" t="s">
        <v>773</v>
      </c>
      <c r="B688" s="71" t="s">
        <v>412</v>
      </c>
      <c r="C688" s="66" t="s">
        <v>945</v>
      </c>
      <c r="D688" s="66" t="s">
        <v>320</v>
      </c>
      <c r="E688" s="66" t="s">
        <v>890</v>
      </c>
      <c r="F688" s="66" t="s">
        <v>868</v>
      </c>
      <c r="G688" s="72">
        <v>1280</v>
      </c>
      <c r="H688" s="73">
        <v>1263</v>
      </c>
      <c r="I688" s="74">
        <v>2543</v>
      </c>
      <c r="J688" s="68">
        <v>0.49665749115218244</v>
      </c>
      <c r="K688" s="75">
        <v>177</v>
      </c>
      <c r="L688" s="73">
        <v>178</v>
      </c>
      <c r="M688" s="73">
        <v>355</v>
      </c>
      <c r="N688" s="68">
        <v>0.50140845070422535</v>
      </c>
      <c r="O688" s="75">
        <v>144</v>
      </c>
      <c r="P688" s="73">
        <v>124</v>
      </c>
      <c r="Q688" s="73">
        <v>268</v>
      </c>
      <c r="R688" s="69">
        <v>0.46268656716417911</v>
      </c>
      <c r="S688" s="73">
        <v>1601</v>
      </c>
      <c r="T688" s="73">
        <v>1565</v>
      </c>
      <c r="U688" s="73">
        <v>3166</v>
      </c>
      <c r="V688" s="76">
        <v>0.49431459254579901</v>
      </c>
      <c r="W688" s="66">
        <v>0.47675327762800801</v>
      </c>
      <c r="X688" s="77">
        <v>0.51188642218743396</v>
      </c>
      <c r="Y688" s="66">
        <v>0.49405800381393999</v>
      </c>
      <c r="Z688" s="66">
        <v>0.476643431708768</v>
      </c>
      <c r="AA688" s="77">
        <v>0.51148175104990801</v>
      </c>
      <c r="AC688" s="66" t="s">
        <v>242</v>
      </c>
    </row>
    <row r="689" spans="1:29" s="78" customFormat="1" x14ac:dyDescent="0.2">
      <c r="A689" s="66" t="s">
        <v>773</v>
      </c>
      <c r="B689" s="71" t="s">
        <v>412</v>
      </c>
      <c r="C689" s="66" t="s">
        <v>945</v>
      </c>
      <c r="D689" s="66" t="s">
        <v>320</v>
      </c>
      <c r="E689" s="66" t="s">
        <v>890</v>
      </c>
      <c r="F689" s="66" t="s">
        <v>869</v>
      </c>
      <c r="G689" s="72">
        <v>8161</v>
      </c>
      <c r="H689" s="73">
        <v>9449</v>
      </c>
      <c r="I689" s="74">
        <v>17610</v>
      </c>
      <c r="J689" s="68">
        <v>0.53657013060760927</v>
      </c>
      <c r="K689" s="75">
        <v>1060</v>
      </c>
      <c r="L689" s="73">
        <v>1213</v>
      </c>
      <c r="M689" s="73">
        <v>2274</v>
      </c>
      <c r="N689" s="68">
        <v>0.53342128408091471</v>
      </c>
      <c r="O689" s="75">
        <v>1677</v>
      </c>
      <c r="P689" s="73">
        <v>1671</v>
      </c>
      <c r="Q689" s="73">
        <v>3348</v>
      </c>
      <c r="R689" s="69">
        <v>0.49910394265232977</v>
      </c>
      <c r="S689" s="73">
        <v>10898</v>
      </c>
      <c r="T689" s="73">
        <v>12333</v>
      </c>
      <c r="U689" s="73">
        <v>23232</v>
      </c>
      <c r="V689" s="76">
        <v>0.53088545478025095</v>
      </c>
      <c r="W689" s="66">
        <v>0.52444307881791097</v>
      </c>
      <c r="X689" s="77">
        <v>0.53732010110446404</v>
      </c>
      <c r="Y689" s="66">
        <v>0.530647422502598</v>
      </c>
      <c r="Z689" s="66">
        <v>0.524223321677312</v>
      </c>
      <c r="AA689" s="77">
        <v>0.53706469022219305</v>
      </c>
      <c r="AC689" s="66" t="s">
        <v>242</v>
      </c>
    </row>
    <row r="690" spans="1:29" s="78" customFormat="1" x14ac:dyDescent="0.2">
      <c r="A690" s="66" t="s">
        <v>773</v>
      </c>
      <c r="B690" s="71" t="s">
        <v>412</v>
      </c>
      <c r="C690" s="66" t="s">
        <v>945</v>
      </c>
      <c r="D690" s="66" t="s">
        <v>320</v>
      </c>
      <c r="E690" s="66" t="s">
        <v>890</v>
      </c>
      <c r="F690" s="66" t="s">
        <v>870</v>
      </c>
      <c r="G690" s="72">
        <v>3160</v>
      </c>
      <c r="H690" s="73">
        <v>0</v>
      </c>
      <c r="I690" s="74">
        <v>3160</v>
      </c>
      <c r="J690" s="68">
        <v>0</v>
      </c>
      <c r="K690" s="75">
        <v>3551</v>
      </c>
      <c r="L690" s="73">
        <v>0</v>
      </c>
      <c r="M690" s="73">
        <v>3552</v>
      </c>
      <c r="N690" s="68">
        <v>0</v>
      </c>
      <c r="O690" s="75">
        <v>6351</v>
      </c>
      <c r="P690" s="73">
        <v>2</v>
      </c>
      <c r="Q690" s="73">
        <v>6353</v>
      </c>
      <c r="R690" s="69">
        <v>3.1481189988981584E-4</v>
      </c>
      <c r="S690" s="73">
        <v>13062</v>
      </c>
      <c r="T690" s="73">
        <v>2</v>
      </c>
      <c r="U690" s="73">
        <v>13065</v>
      </c>
      <c r="V690" s="76">
        <v>1.53092467850582E-4</v>
      </c>
      <c r="W690" s="81">
        <v>1.8540745845938801E-5</v>
      </c>
      <c r="X690" s="77">
        <v>5.5291205808353898E-4</v>
      </c>
      <c r="Y690" s="81">
        <v>1.1333712721663501E-16</v>
      </c>
      <c r="Z690" s="66">
        <v>0</v>
      </c>
      <c r="AA690" s="77">
        <v>2.04277309192258E-4</v>
      </c>
      <c r="AC690" s="66" t="s">
        <v>242</v>
      </c>
    </row>
    <row r="691" spans="1:29" s="78" customFormat="1" x14ac:dyDescent="0.2">
      <c r="A691" s="66" t="s">
        <v>773</v>
      </c>
      <c r="B691" s="71" t="s">
        <v>412</v>
      </c>
      <c r="C691" s="66" t="s">
        <v>945</v>
      </c>
      <c r="D691" s="66" t="s">
        <v>320</v>
      </c>
      <c r="E691" s="66" t="s">
        <v>890</v>
      </c>
      <c r="F691" s="66" t="s">
        <v>871</v>
      </c>
      <c r="G691" s="72">
        <v>421</v>
      </c>
      <c r="H691" s="73">
        <v>1</v>
      </c>
      <c r="I691" s="74">
        <v>422</v>
      </c>
      <c r="J691" s="68">
        <v>2.3696682464454978E-3</v>
      </c>
      <c r="K691" s="75">
        <v>381</v>
      </c>
      <c r="L691" s="73">
        <v>1</v>
      </c>
      <c r="M691" s="73">
        <v>382</v>
      </c>
      <c r="N691" s="68">
        <v>2.617801047120419E-3</v>
      </c>
      <c r="O691" s="75">
        <v>487</v>
      </c>
      <c r="P691" s="73">
        <v>2</v>
      </c>
      <c r="Q691" s="73">
        <v>489</v>
      </c>
      <c r="R691" s="69">
        <v>4.0899795501022499E-3</v>
      </c>
      <c r="S691" s="73">
        <v>1289</v>
      </c>
      <c r="T691" s="73">
        <v>4</v>
      </c>
      <c r="U691" s="73">
        <v>1293</v>
      </c>
      <c r="V691" s="76">
        <v>3.09358081979892E-3</v>
      </c>
      <c r="W691" s="66">
        <v>8.4352004995397103E-4</v>
      </c>
      <c r="X691" s="77">
        <v>7.9016954198660692E-3</v>
      </c>
      <c r="Y691" s="66">
        <v>2.5895845040706401E-3</v>
      </c>
      <c r="Z691" s="66">
        <v>4.5022329436912101E-4</v>
      </c>
      <c r="AA691" s="77">
        <v>6.6715232420798401E-3</v>
      </c>
      <c r="AC691" s="66" t="s">
        <v>242</v>
      </c>
    </row>
    <row r="692" spans="1:29" s="78" customFormat="1" x14ac:dyDescent="0.2">
      <c r="A692" s="66" t="s">
        <v>773</v>
      </c>
      <c r="B692" s="71" t="s">
        <v>412</v>
      </c>
      <c r="C692" s="66" t="s">
        <v>945</v>
      </c>
      <c r="D692" s="66" t="s">
        <v>320</v>
      </c>
      <c r="E692" s="66" t="s">
        <v>890</v>
      </c>
      <c r="F692" s="66" t="s">
        <v>872</v>
      </c>
      <c r="G692" s="72">
        <v>12032</v>
      </c>
      <c r="H692" s="73">
        <v>5</v>
      </c>
      <c r="I692" s="74">
        <v>12039</v>
      </c>
      <c r="J692" s="68">
        <v>4.1531688678461665E-4</v>
      </c>
      <c r="K692" s="75">
        <v>7568</v>
      </c>
      <c r="L692" s="73">
        <v>2</v>
      </c>
      <c r="M692" s="73">
        <v>7572</v>
      </c>
      <c r="N692" s="68">
        <v>2.6413100898045432E-4</v>
      </c>
      <c r="O692" s="75">
        <v>19916</v>
      </c>
      <c r="P692" s="73">
        <v>8</v>
      </c>
      <c r="Q692" s="73">
        <v>19928</v>
      </c>
      <c r="R692" s="69">
        <v>4.0144520272982739E-4</v>
      </c>
      <c r="S692" s="73">
        <v>39516</v>
      </c>
      <c r="T692" s="73">
        <v>15</v>
      </c>
      <c r="U692" s="73">
        <v>39539</v>
      </c>
      <c r="V692" s="76">
        <v>3.7944903999392898E-4</v>
      </c>
      <c r="W692" s="66">
        <v>2.1238980443483301E-4</v>
      </c>
      <c r="X692" s="77">
        <v>6.2576638400696602E-4</v>
      </c>
      <c r="Y692" s="81">
        <v>1.03356157273931E-16</v>
      </c>
      <c r="Z692" s="66">
        <v>0</v>
      </c>
      <c r="AA692" s="77">
        <v>1.7406078704566201E-4</v>
      </c>
      <c r="AC692" s="66" t="s">
        <v>242</v>
      </c>
    </row>
    <row r="693" spans="1:29" s="78" customFormat="1" x14ac:dyDescent="0.2">
      <c r="A693" s="66" t="s">
        <v>773</v>
      </c>
      <c r="B693" s="71" t="s">
        <v>412</v>
      </c>
      <c r="C693" s="66" t="s">
        <v>945</v>
      </c>
      <c r="D693" s="66" t="s">
        <v>320</v>
      </c>
      <c r="E693" s="66" t="s">
        <v>890</v>
      </c>
      <c r="F693" s="66" t="s">
        <v>873</v>
      </c>
      <c r="G693" s="72">
        <v>9307</v>
      </c>
      <c r="H693" s="73">
        <v>4</v>
      </c>
      <c r="I693" s="74">
        <v>9311</v>
      </c>
      <c r="J693" s="68">
        <v>4.2959939856084201E-4</v>
      </c>
      <c r="K693" s="75">
        <v>8253</v>
      </c>
      <c r="L693" s="73">
        <v>2</v>
      </c>
      <c r="M693" s="73">
        <v>8257</v>
      </c>
      <c r="N693" s="68">
        <v>2.4221872350732712E-4</v>
      </c>
      <c r="O693" s="75">
        <v>12672</v>
      </c>
      <c r="P693" s="73">
        <v>5</v>
      </c>
      <c r="Q693" s="73">
        <v>12680</v>
      </c>
      <c r="R693" s="69">
        <v>3.9432176656151418E-4</v>
      </c>
      <c r="S693" s="73">
        <v>30232</v>
      </c>
      <c r="T693" s="73">
        <v>11</v>
      </c>
      <c r="U693" s="73">
        <v>30248</v>
      </c>
      <c r="V693" s="76">
        <v>3.6372053037066399E-4</v>
      </c>
      <c r="W693" s="66">
        <v>1.8158151495811201E-4</v>
      </c>
      <c r="X693" s="77">
        <v>6.5070308588195398E-4</v>
      </c>
      <c r="Y693" s="81">
        <v>9.6003966100107598E-17</v>
      </c>
      <c r="Z693" s="66">
        <v>0</v>
      </c>
      <c r="AA693" s="77">
        <v>1.9415644375046101E-4</v>
      </c>
      <c r="AC693" s="66" t="s">
        <v>242</v>
      </c>
    </row>
    <row r="694" spans="1:29" s="78" customFormat="1" x14ac:dyDescent="0.2">
      <c r="A694" s="66" t="s">
        <v>773</v>
      </c>
      <c r="B694" s="71" t="s">
        <v>412</v>
      </c>
      <c r="C694" s="66" t="s">
        <v>945</v>
      </c>
      <c r="D694" s="66" t="s">
        <v>320</v>
      </c>
      <c r="E694" s="66" t="s">
        <v>890</v>
      </c>
      <c r="F694" s="66" t="s">
        <v>874</v>
      </c>
      <c r="G694" s="72">
        <v>70</v>
      </c>
      <c r="H694" s="73">
        <v>1</v>
      </c>
      <c r="I694" s="74">
        <v>71</v>
      </c>
      <c r="J694" s="68">
        <v>1.4084507042253521E-2</v>
      </c>
      <c r="K694" s="75">
        <v>129</v>
      </c>
      <c r="L694" s="73">
        <v>0</v>
      </c>
      <c r="M694" s="73">
        <v>130</v>
      </c>
      <c r="N694" s="68">
        <v>0</v>
      </c>
      <c r="O694" s="75">
        <v>187</v>
      </c>
      <c r="P694" s="73">
        <v>0</v>
      </c>
      <c r="Q694" s="73">
        <v>187</v>
      </c>
      <c r="R694" s="69">
        <v>0</v>
      </c>
      <c r="S694" s="73">
        <v>386</v>
      </c>
      <c r="T694" s="73">
        <v>1</v>
      </c>
      <c r="U694" s="73">
        <v>388</v>
      </c>
      <c r="V694" s="76">
        <v>2.58397932816537E-3</v>
      </c>
      <c r="W694" s="81">
        <v>6.5418552579028598E-5</v>
      </c>
      <c r="X694" s="77">
        <v>1.4312262380786599E-2</v>
      </c>
      <c r="Y694" s="66">
        <v>2.0800699201846198E-3</v>
      </c>
      <c r="Z694" s="66">
        <v>0</v>
      </c>
      <c r="AA694" s="77">
        <v>1.08279126386738E-2</v>
      </c>
      <c r="AC694" s="66" t="s">
        <v>242</v>
      </c>
    </row>
    <row r="695" spans="1:29" s="78" customFormat="1" x14ac:dyDescent="0.2">
      <c r="A695" s="66" t="s">
        <v>773</v>
      </c>
      <c r="B695" s="71" t="s">
        <v>412</v>
      </c>
      <c r="C695" s="66" t="s">
        <v>945</v>
      </c>
      <c r="D695" s="66" t="s">
        <v>320</v>
      </c>
      <c r="E695" s="66" t="s">
        <v>890</v>
      </c>
      <c r="F695" s="66" t="s">
        <v>875</v>
      </c>
      <c r="G695" s="72">
        <v>7156</v>
      </c>
      <c r="H695" s="73">
        <v>4</v>
      </c>
      <c r="I695" s="74">
        <v>7164</v>
      </c>
      <c r="J695" s="68">
        <v>5.5834729201563373E-4</v>
      </c>
      <c r="K695" s="75">
        <v>6974</v>
      </c>
      <c r="L695" s="73">
        <v>4</v>
      </c>
      <c r="M695" s="73">
        <v>6978</v>
      </c>
      <c r="N695" s="68">
        <v>5.7323015190599027E-4</v>
      </c>
      <c r="O695" s="75">
        <v>7750</v>
      </c>
      <c r="P695" s="73">
        <v>3</v>
      </c>
      <c r="Q695" s="73">
        <v>7754</v>
      </c>
      <c r="R695" s="69">
        <v>3.8689708537529015E-4</v>
      </c>
      <c r="S695" s="73">
        <v>21880</v>
      </c>
      <c r="T695" s="73">
        <v>11</v>
      </c>
      <c r="U695" s="73">
        <v>21896</v>
      </c>
      <c r="V695" s="76">
        <v>5.0248960760129703E-4</v>
      </c>
      <c r="W695" s="66">
        <v>2.5086683939275499E-4</v>
      </c>
      <c r="X695" s="77">
        <v>8.9891442135166895E-4</v>
      </c>
      <c r="Y695" s="81">
        <v>6.48185163051314E-6</v>
      </c>
      <c r="Z695" s="66">
        <v>0</v>
      </c>
      <c r="AA695" s="77">
        <v>3.8585096632597402E-4</v>
      </c>
      <c r="AC695" s="66" t="s">
        <v>242</v>
      </c>
    </row>
    <row r="696" spans="1:29" s="78" customFormat="1" x14ac:dyDescent="0.2">
      <c r="A696" s="66" t="s">
        <v>773</v>
      </c>
      <c r="B696" s="71" t="s">
        <v>412</v>
      </c>
      <c r="C696" s="66" t="s">
        <v>945</v>
      </c>
      <c r="D696" s="66" t="s">
        <v>320</v>
      </c>
      <c r="E696" s="66" t="s">
        <v>890</v>
      </c>
      <c r="F696" s="66" t="s">
        <v>876</v>
      </c>
      <c r="G696" s="72">
        <v>12028</v>
      </c>
      <c r="H696" s="73">
        <v>8</v>
      </c>
      <c r="I696" s="74">
        <v>12038</v>
      </c>
      <c r="J696" s="68">
        <v>6.6456221963781363E-4</v>
      </c>
      <c r="K696" s="75">
        <v>6309</v>
      </c>
      <c r="L696" s="73">
        <v>2</v>
      </c>
      <c r="M696" s="73">
        <v>6312</v>
      </c>
      <c r="N696" s="68">
        <v>3.1685678073510771E-4</v>
      </c>
      <c r="O696" s="75">
        <v>8</v>
      </c>
      <c r="P696" s="73">
        <v>0</v>
      </c>
      <c r="Q696" s="73">
        <v>8</v>
      </c>
      <c r="R696" s="69">
        <v>0</v>
      </c>
      <c r="S696" s="73">
        <v>18345</v>
      </c>
      <c r="T696" s="73">
        <v>10</v>
      </c>
      <c r="U696" s="73">
        <v>18358</v>
      </c>
      <c r="V696" s="76">
        <v>5.4481067828929404E-4</v>
      </c>
      <c r="W696" s="66">
        <v>2.61287826753549E-4</v>
      </c>
      <c r="X696" s="77">
        <v>1.0016972430665701E-3</v>
      </c>
      <c r="Y696" s="81">
        <v>4.8091922254302601E-5</v>
      </c>
      <c r="Z696" s="66">
        <v>0</v>
      </c>
      <c r="AA696" s="77">
        <v>4.7726549085373298E-4</v>
      </c>
      <c r="AC696" s="66" t="s">
        <v>242</v>
      </c>
    </row>
    <row r="697" spans="1:29" s="78" customFormat="1" x14ac:dyDescent="0.2">
      <c r="A697" s="66" t="s">
        <v>773</v>
      </c>
      <c r="B697" s="71" t="s">
        <v>412</v>
      </c>
      <c r="C697" s="66" t="s">
        <v>945</v>
      </c>
      <c r="D697" s="66" t="s">
        <v>320</v>
      </c>
      <c r="E697" s="66" t="s">
        <v>890</v>
      </c>
      <c r="F697" s="66" t="s">
        <v>877</v>
      </c>
      <c r="G697" s="72">
        <v>8007</v>
      </c>
      <c r="H697" s="73">
        <v>1</v>
      </c>
      <c r="I697" s="74">
        <v>8009</v>
      </c>
      <c r="J697" s="68">
        <v>1.248595330253465E-4</v>
      </c>
      <c r="K697" s="75">
        <v>8506</v>
      </c>
      <c r="L697" s="73">
        <v>7</v>
      </c>
      <c r="M697" s="73">
        <v>8514</v>
      </c>
      <c r="N697" s="68">
        <v>8.2217524077989198E-4</v>
      </c>
      <c r="O697" s="75">
        <v>11091</v>
      </c>
      <c r="P697" s="73">
        <v>4</v>
      </c>
      <c r="Q697" s="73">
        <v>11096</v>
      </c>
      <c r="R697" s="69">
        <v>3.6049026676279738E-4</v>
      </c>
      <c r="S697" s="73">
        <v>27604</v>
      </c>
      <c r="T697" s="73">
        <v>12</v>
      </c>
      <c r="U697" s="73">
        <v>27619</v>
      </c>
      <c r="V697" s="76">
        <v>4.3453070683661601E-4</v>
      </c>
      <c r="W697" s="66">
        <v>2.24547870964518E-4</v>
      </c>
      <c r="X697" s="77">
        <v>7.5891454170092497E-4</v>
      </c>
      <c r="Y697" s="81">
        <v>1.2553419934892499E-16</v>
      </c>
      <c r="Z697" s="66">
        <v>0</v>
      </c>
      <c r="AA697" s="77">
        <v>2.67575663278121E-4</v>
      </c>
      <c r="AC697" s="66" t="s">
        <v>242</v>
      </c>
    </row>
    <row r="698" spans="1:29" s="78" customFormat="1" x14ac:dyDescent="0.2">
      <c r="A698" s="66" t="s">
        <v>773</v>
      </c>
      <c r="B698" s="71" t="s">
        <v>412</v>
      </c>
      <c r="C698" s="66" t="s">
        <v>945</v>
      </c>
      <c r="D698" s="66" t="s">
        <v>320</v>
      </c>
      <c r="E698" s="66" t="s">
        <v>890</v>
      </c>
      <c r="F698" s="66" t="s">
        <v>878</v>
      </c>
      <c r="G698" s="72">
        <v>8438</v>
      </c>
      <c r="H698" s="73">
        <v>1</v>
      </c>
      <c r="I698" s="74">
        <v>8440</v>
      </c>
      <c r="J698" s="68">
        <v>1.1848341232227489E-4</v>
      </c>
      <c r="K698" s="75">
        <v>5978</v>
      </c>
      <c r="L698" s="73">
        <v>0</v>
      </c>
      <c r="M698" s="73">
        <v>5979</v>
      </c>
      <c r="N698" s="68">
        <v>0</v>
      </c>
      <c r="O698" s="75">
        <v>12609</v>
      </c>
      <c r="P698" s="73">
        <v>8</v>
      </c>
      <c r="Q698" s="73">
        <v>12618</v>
      </c>
      <c r="R698" s="69">
        <v>6.3401489935013475E-4</v>
      </c>
      <c r="S698" s="73">
        <v>27025</v>
      </c>
      <c r="T698" s="73">
        <v>9</v>
      </c>
      <c r="U698" s="73">
        <v>27037</v>
      </c>
      <c r="V698" s="76">
        <v>3.3291410816009499E-4</v>
      </c>
      <c r="W698" s="66">
        <v>1.52240468100864E-4</v>
      </c>
      <c r="X698" s="77">
        <v>6.31880181085067E-4</v>
      </c>
      <c r="Y698" s="81">
        <v>8.1603701173632406E-17</v>
      </c>
      <c r="Z698" s="66">
        <v>0</v>
      </c>
      <c r="AA698" s="77">
        <v>1.8767233412126299E-4</v>
      </c>
      <c r="AC698" s="66" t="s">
        <v>242</v>
      </c>
    </row>
    <row r="699" spans="1:29" s="78" customFormat="1" x14ac:dyDescent="0.2">
      <c r="A699" s="66" t="s">
        <v>773</v>
      </c>
      <c r="B699" s="71" t="s">
        <v>412</v>
      </c>
      <c r="C699" s="66" t="s">
        <v>945</v>
      </c>
      <c r="D699" s="66" t="s">
        <v>320</v>
      </c>
      <c r="E699" s="66" t="s">
        <v>890</v>
      </c>
      <c r="F699" s="66" t="s">
        <v>879</v>
      </c>
      <c r="G699" s="72">
        <v>8592</v>
      </c>
      <c r="H699" s="73">
        <v>2</v>
      </c>
      <c r="I699" s="74">
        <v>8594</v>
      </c>
      <c r="J699" s="68">
        <v>2.3272050267628578E-4</v>
      </c>
      <c r="K699" s="75">
        <v>9763</v>
      </c>
      <c r="L699" s="73">
        <v>6</v>
      </c>
      <c r="M699" s="73">
        <v>9772</v>
      </c>
      <c r="N699" s="68">
        <v>6.1399918133442485E-4</v>
      </c>
      <c r="O699" s="75">
        <v>15584</v>
      </c>
      <c r="P699" s="73">
        <v>6</v>
      </c>
      <c r="Q699" s="73">
        <v>15590</v>
      </c>
      <c r="R699" s="69">
        <v>3.8486209108402821E-4</v>
      </c>
      <c r="S699" s="73">
        <v>33939</v>
      </c>
      <c r="T699" s="73">
        <v>14</v>
      </c>
      <c r="U699" s="73">
        <v>33956</v>
      </c>
      <c r="V699" s="76">
        <v>4.1233469796483403E-4</v>
      </c>
      <c r="W699" s="66">
        <v>2.2544496650155001E-4</v>
      </c>
      <c r="X699" s="77">
        <v>6.9173087863536899E-4</v>
      </c>
      <c r="Y699" s="81">
        <v>1.1872834765116999E-16</v>
      </c>
      <c r="Z699" s="66">
        <v>0</v>
      </c>
      <c r="AA699" s="77">
        <v>2.1790194632402199E-4</v>
      </c>
      <c r="AC699" s="66" t="s">
        <v>242</v>
      </c>
    </row>
    <row r="700" spans="1:29" s="78" customFormat="1" x14ac:dyDescent="0.2">
      <c r="A700" s="66" t="s">
        <v>773</v>
      </c>
      <c r="B700" s="71" t="s">
        <v>412</v>
      </c>
      <c r="C700" s="66" t="s">
        <v>945</v>
      </c>
      <c r="D700" s="66" t="s">
        <v>320</v>
      </c>
      <c r="E700" s="66" t="s">
        <v>890</v>
      </c>
      <c r="F700" s="66" t="s">
        <v>880</v>
      </c>
      <c r="G700" s="72">
        <v>1508</v>
      </c>
      <c r="H700" s="73">
        <v>2</v>
      </c>
      <c r="I700" s="74">
        <v>1510</v>
      </c>
      <c r="J700" s="68">
        <v>1.3245033112582781E-3</v>
      </c>
      <c r="K700" s="75">
        <v>703</v>
      </c>
      <c r="L700" s="73">
        <v>0</v>
      </c>
      <c r="M700" s="73">
        <v>703</v>
      </c>
      <c r="N700" s="68">
        <v>0</v>
      </c>
      <c r="O700" s="75">
        <v>1768</v>
      </c>
      <c r="P700" s="73">
        <v>4</v>
      </c>
      <c r="Q700" s="73">
        <v>1772</v>
      </c>
      <c r="R700" s="69">
        <v>2.257336343115124E-3</v>
      </c>
      <c r="S700" s="73">
        <v>3979</v>
      </c>
      <c r="T700" s="73">
        <v>6</v>
      </c>
      <c r="U700" s="73">
        <v>3985</v>
      </c>
      <c r="V700" s="76">
        <v>1.50564617314931E-3</v>
      </c>
      <c r="W700" s="66">
        <v>5.5273971783648395E-4</v>
      </c>
      <c r="X700" s="77">
        <v>3.27425581011126E-3</v>
      </c>
      <c r="Y700" s="66">
        <v>1.0028472984363599E-3</v>
      </c>
      <c r="Z700" s="81">
        <v>8.1092562464801598E-5</v>
      </c>
      <c r="AA700" s="77">
        <v>2.5512372804996001E-3</v>
      </c>
      <c r="AC700" s="66" t="s">
        <v>242</v>
      </c>
    </row>
    <row r="701" spans="1:29" s="82" customFormat="1" x14ac:dyDescent="0.2">
      <c r="A701" s="66" t="s">
        <v>773</v>
      </c>
      <c r="B701" s="71" t="s">
        <v>412</v>
      </c>
      <c r="C701" s="66" t="s">
        <v>945</v>
      </c>
      <c r="D701" s="66" t="s">
        <v>320</v>
      </c>
      <c r="E701" s="66" t="s">
        <v>890</v>
      </c>
      <c r="F701" s="66" t="s">
        <v>881</v>
      </c>
      <c r="G701" s="72">
        <v>12003</v>
      </c>
      <c r="H701" s="73">
        <v>1</v>
      </c>
      <c r="I701" s="74">
        <v>12009</v>
      </c>
      <c r="J701" s="68">
        <v>8.3270880173203426E-5</v>
      </c>
      <c r="K701" s="75">
        <v>2236</v>
      </c>
      <c r="L701" s="73">
        <v>0</v>
      </c>
      <c r="M701" s="73">
        <v>2236</v>
      </c>
      <c r="N701" s="68">
        <v>0</v>
      </c>
      <c r="O701" s="75">
        <v>5761</v>
      </c>
      <c r="P701" s="73">
        <v>7</v>
      </c>
      <c r="Q701" s="73">
        <v>5772</v>
      </c>
      <c r="R701" s="69">
        <v>1.2127512127512127E-3</v>
      </c>
      <c r="S701" s="73">
        <v>20000</v>
      </c>
      <c r="T701" s="73">
        <v>8</v>
      </c>
      <c r="U701" s="73">
        <v>20017</v>
      </c>
      <c r="V701" s="76">
        <v>3.9984006397441002E-4</v>
      </c>
      <c r="W701" s="66">
        <v>1.72637859902475E-4</v>
      </c>
      <c r="X701" s="77">
        <v>7.8769148560429601E-4</v>
      </c>
      <c r="Y701" s="66" t="s">
        <v>832</v>
      </c>
      <c r="Z701" s="66" t="s">
        <v>832</v>
      </c>
      <c r="AA701" s="77" t="s">
        <v>832</v>
      </c>
      <c r="AC701" s="66" t="s">
        <v>242</v>
      </c>
    </row>
    <row r="702" spans="1:29" s="82" customFormat="1" x14ac:dyDescent="0.2">
      <c r="A702" s="66" t="s">
        <v>773</v>
      </c>
      <c r="B702" s="71" t="s">
        <v>412</v>
      </c>
      <c r="C702" s="66" t="s">
        <v>945</v>
      </c>
      <c r="D702" s="66" t="s">
        <v>320</v>
      </c>
      <c r="E702" s="66" t="s">
        <v>890</v>
      </c>
      <c r="F702" s="66" t="s">
        <v>882</v>
      </c>
      <c r="G702" s="72">
        <v>7199</v>
      </c>
      <c r="H702" s="73">
        <v>7</v>
      </c>
      <c r="I702" s="74">
        <v>7208</v>
      </c>
      <c r="J702" s="68">
        <v>9.7114317425083245E-4</v>
      </c>
      <c r="K702" s="75">
        <v>10751</v>
      </c>
      <c r="L702" s="73">
        <v>4</v>
      </c>
      <c r="M702" s="73">
        <v>10757</v>
      </c>
      <c r="N702" s="68">
        <v>3.7185088779399458E-4</v>
      </c>
      <c r="O702" s="75">
        <v>12411</v>
      </c>
      <c r="P702" s="73">
        <v>5</v>
      </c>
      <c r="Q702" s="73">
        <v>12419</v>
      </c>
      <c r="R702" s="69">
        <v>4.0260890570899429E-4</v>
      </c>
      <c r="S702" s="73">
        <v>30361</v>
      </c>
      <c r="T702" s="73">
        <v>16</v>
      </c>
      <c r="U702" s="73">
        <v>30384</v>
      </c>
      <c r="V702" s="76">
        <v>5.2671429041709203E-4</v>
      </c>
      <c r="W702" s="66">
        <v>3.01091744907494E-4</v>
      </c>
      <c r="X702" s="77">
        <v>8.5521045715538095E-4</v>
      </c>
      <c r="Y702" s="66" t="s">
        <v>832</v>
      </c>
      <c r="Z702" s="66" t="s">
        <v>832</v>
      </c>
      <c r="AA702" s="77" t="s">
        <v>832</v>
      </c>
      <c r="AC702" s="66" t="s">
        <v>242</v>
      </c>
    </row>
    <row r="703" spans="1:29" s="82" customFormat="1" x14ac:dyDescent="0.2">
      <c r="A703" s="83" t="s">
        <v>773</v>
      </c>
      <c r="B703" s="84" t="s">
        <v>412</v>
      </c>
      <c r="C703" s="83" t="s">
        <v>945</v>
      </c>
      <c r="D703" s="83" t="s">
        <v>320</v>
      </c>
      <c r="E703" s="83" t="s">
        <v>890</v>
      </c>
      <c r="F703" s="83" t="s">
        <v>883</v>
      </c>
      <c r="G703" s="85">
        <v>16093</v>
      </c>
      <c r="H703" s="86">
        <v>10</v>
      </c>
      <c r="I703" s="87">
        <v>16105</v>
      </c>
      <c r="J703" s="88">
        <v>6.2092517851598881E-4</v>
      </c>
      <c r="K703" s="89">
        <v>10107</v>
      </c>
      <c r="L703" s="86">
        <v>5</v>
      </c>
      <c r="M703" s="86">
        <v>10114</v>
      </c>
      <c r="N703" s="88">
        <v>4.9436424757761516E-4</v>
      </c>
      <c r="O703" s="89">
        <v>12123</v>
      </c>
      <c r="P703" s="86">
        <v>5</v>
      </c>
      <c r="Q703" s="86">
        <v>12128</v>
      </c>
      <c r="R703" s="90">
        <v>4.1226912928759896E-4</v>
      </c>
      <c r="S703" s="86">
        <v>38323</v>
      </c>
      <c r="T703" s="86">
        <v>20</v>
      </c>
      <c r="U703" s="86">
        <v>38347</v>
      </c>
      <c r="V703" s="91">
        <v>5.2160759460657795E-4</v>
      </c>
      <c r="W703" s="83">
        <v>3.18639658961243E-4</v>
      </c>
      <c r="X703" s="93">
        <v>8.0546624019292698E-4</v>
      </c>
      <c r="Y703" s="83" t="s">
        <v>832</v>
      </c>
      <c r="Z703" s="83" t="s">
        <v>832</v>
      </c>
      <c r="AA703" s="93" t="s">
        <v>832</v>
      </c>
      <c r="AC703" s="83" t="s">
        <v>242</v>
      </c>
    </row>
    <row r="704" spans="1:29" s="78" customFormat="1" x14ac:dyDescent="0.2">
      <c r="A704" s="66" t="s">
        <v>772</v>
      </c>
      <c r="B704" s="71" t="s">
        <v>426</v>
      </c>
      <c r="C704" s="66" t="s">
        <v>946</v>
      </c>
      <c r="D704" s="66" t="s">
        <v>320</v>
      </c>
      <c r="E704" s="66" t="s">
        <v>308</v>
      </c>
      <c r="F704" s="66" t="s">
        <v>867</v>
      </c>
      <c r="G704" s="72" t="s">
        <v>832</v>
      </c>
      <c r="H704" s="73" t="s">
        <v>832</v>
      </c>
      <c r="I704" s="74" t="s">
        <v>832</v>
      </c>
      <c r="J704" s="68" t="s">
        <v>832</v>
      </c>
      <c r="K704" s="75" t="s">
        <v>832</v>
      </c>
      <c r="L704" s="73" t="s">
        <v>832</v>
      </c>
      <c r="M704" s="73" t="s">
        <v>832</v>
      </c>
      <c r="N704" s="68" t="s">
        <v>832</v>
      </c>
      <c r="O704" s="75" t="s">
        <v>832</v>
      </c>
      <c r="P704" s="73" t="s">
        <v>832</v>
      </c>
      <c r="Q704" s="73" t="s">
        <v>832</v>
      </c>
      <c r="R704" s="69" t="s">
        <v>832</v>
      </c>
      <c r="S704" s="73" t="s">
        <v>832</v>
      </c>
      <c r="T704" s="73" t="s">
        <v>832</v>
      </c>
      <c r="U704" s="73" t="s">
        <v>832</v>
      </c>
      <c r="V704" s="76" t="s">
        <v>832</v>
      </c>
      <c r="W704" s="66" t="s">
        <v>832</v>
      </c>
      <c r="X704" s="77" t="s">
        <v>832</v>
      </c>
      <c r="Y704" s="66" t="s">
        <v>832</v>
      </c>
      <c r="Z704" s="66" t="s">
        <v>832</v>
      </c>
      <c r="AA704" s="77" t="s">
        <v>832</v>
      </c>
      <c r="AC704" s="66" t="s">
        <v>28</v>
      </c>
    </row>
    <row r="705" spans="1:29" s="78" customFormat="1" x14ac:dyDescent="0.2">
      <c r="A705" s="66" t="s">
        <v>772</v>
      </c>
      <c r="B705" s="71" t="s">
        <v>426</v>
      </c>
      <c r="C705" s="66" t="s">
        <v>946</v>
      </c>
      <c r="D705" s="66" t="s">
        <v>320</v>
      </c>
      <c r="E705" s="66" t="s">
        <v>308</v>
      </c>
      <c r="F705" s="66" t="s">
        <v>868</v>
      </c>
      <c r="G705" s="72" t="s">
        <v>832</v>
      </c>
      <c r="H705" s="73" t="s">
        <v>832</v>
      </c>
      <c r="I705" s="74" t="s">
        <v>832</v>
      </c>
      <c r="J705" s="68" t="s">
        <v>832</v>
      </c>
      <c r="K705" s="75" t="s">
        <v>832</v>
      </c>
      <c r="L705" s="73" t="s">
        <v>832</v>
      </c>
      <c r="M705" s="73" t="s">
        <v>832</v>
      </c>
      <c r="N705" s="68" t="s">
        <v>832</v>
      </c>
      <c r="O705" s="75" t="s">
        <v>832</v>
      </c>
      <c r="P705" s="73" t="s">
        <v>832</v>
      </c>
      <c r="Q705" s="73" t="s">
        <v>832</v>
      </c>
      <c r="R705" s="69" t="s">
        <v>832</v>
      </c>
      <c r="S705" s="73" t="s">
        <v>832</v>
      </c>
      <c r="T705" s="73" t="s">
        <v>832</v>
      </c>
      <c r="U705" s="73" t="s">
        <v>832</v>
      </c>
      <c r="V705" s="76" t="s">
        <v>832</v>
      </c>
      <c r="W705" s="66" t="s">
        <v>832</v>
      </c>
      <c r="X705" s="77" t="s">
        <v>832</v>
      </c>
      <c r="Y705" s="66" t="s">
        <v>832</v>
      </c>
      <c r="Z705" s="66" t="s">
        <v>832</v>
      </c>
      <c r="AA705" s="77" t="s">
        <v>832</v>
      </c>
      <c r="AC705" s="66" t="s">
        <v>28</v>
      </c>
    </row>
    <row r="706" spans="1:29" s="78" customFormat="1" x14ac:dyDescent="0.2">
      <c r="A706" s="66" t="s">
        <v>772</v>
      </c>
      <c r="B706" s="71" t="s">
        <v>426</v>
      </c>
      <c r="C706" s="66" t="s">
        <v>946</v>
      </c>
      <c r="D706" s="66" t="s">
        <v>320</v>
      </c>
      <c r="E706" s="66" t="s">
        <v>308</v>
      </c>
      <c r="F706" s="66" t="s">
        <v>869</v>
      </c>
      <c r="G706" s="72">
        <v>4149</v>
      </c>
      <c r="H706" s="73">
        <v>4850</v>
      </c>
      <c r="I706" s="74">
        <v>9010</v>
      </c>
      <c r="J706" s="68">
        <v>0.53829078801331853</v>
      </c>
      <c r="K706" s="75">
        <v>3541</v>
      </c>
      <c r="L706" s="73">
        <v>3772</v>
      </c>
      <c r="M706" s="73">
        <v>7324</v>
      </c>
      <c r="N706" s="68">
        <v>0.51501911523757504</v>
      </c>
      <c r="O706" s="75">
        <v>5003</v>
      </c>
      <c r="P706" s="73">
        <v>6025</v>
      </c>
      <c r="Q706" s="73">
        <v>11043</v>
      </c>
      <c r="R706" s="69">
        <v>0.54559449424975093</v>
      </c>
      <c r="S706" s="73">
        <v>12693</v>
      </c>
      <c r="T706" s="73">
        <v>14647</v>
      </c>
      <c r="U706" s="73">
        <v>27377</v>
      </c>
      <c r="V706" s="76">
        <v>0.53573518653986796</v>
      </c>
      <c r="W706" s="66">
        <v>0.52980173884210602</v>
      </c>
      <c r="X706" s="77">
        <v>0.541661037523682</v>
      </c>
      <c r="Y706" s="66">
        <v>0.53569150020738998</v>
      </c>
      <c r="Z706" s="66">
        <v>0.52977608702202805</v>
      </c>
      <c r="AA706" s="77">
        <v>0.54160021000976399</v>
      </c>
      <c r="AC706" s="66" t="s">
        <v>28</v>
      </c>
    </row>
    <row r="707" spans="1:29" s="78" customFormat="1" x14ac:dyDescent="0.2">
      <c r="A707" s="66" t="s">
        <v>772</v>
      </c>
      <c r="B707" s="71" t="s">
        <v>426</v>
      </c>
      <c r="C707" s="66" t="s">
        <v>946</v>
      </c>
      <c r="D707" s="66" t="s">
        <v>320</v>
      </c>
      <c r="E707" s="66" t="s">
        <v>308</v>
      </c>
      <c r="F707" s="66" t="s">
        <v>870</v>
      </c>
      <c r="G707" s="72">
        <v>6369</v>
      </c>
      <c r="H707" s="73">
        <v>0</v>
      </c>
      <c r="I707" s="74">
        <v>6381</v>
      </c>
      <c r="J707" s="68">
        <v>0</v>
      </c>
      <c r="K707" s="75">
        <v>6312</v>
      </c>
      <c r="L707" s="73">
        <v>0</v>
      </c>
      <c r="M707" s="73">
        <v>6321</v>
      </c>
      <c r="N707" s="68">
        <v>0</v>
      </c>
      <c r="O707" s="75">
        <v>6620</v>
      </c>
      <c r="P707" s="73">
        <v>0</v>
      </c>
      <c r="Q707" s="73">
        <v>6627</v>
      </c>
      <c r="R707" s="69">
        <v>0</v>
      </c>
      <c r="S707" s="73">
        <v>19301</v>
      </c>
      <c r="T707" s="73">
        <v>0</v>
      </c>
      <c r="U707" s="73">
        <v>19329</v>
      </c>
      <c r="V707" s="76">
        <v>0</v>
      </c>
      <c r="W707" s="66">
        <v>0</v>
      </c>
      <c r="X707" s="77">
        <v>1.9110548470741999E-4</v>
      </c>
      <c r="Y707" s="66">
        <v>0</v>
      </c>
      <c r="Z707" s="66">
        <v>0</v>
      </c>
      <c r="AA707" s="79">
        <v>7.0085711699393596E-5</v>
      </c>
      <c r="AC707" s="66" t="s">
        <v>28</v>
      </c>
    </row>
    <row r="708" spans="1:29" s="78" customFormat="1" x14ac:dyDescent="0.2">
      <c r="A708" s="66" t="s">
        <v>772</v>
      </c>
      <c r="B708" s="71" t="s">
        <v>426</v>
      </c>
      <c r="C708" s="66" t="s">
        <v>946</v>
      </c>
      <c r="D708" s="66" t="s">
        <v>320</v>
      </c>
      <c r="E708" s="66" t="s">
        <v>308</v>
      </c>
      <c r="F708" s="66" t="s">
        <v>871</v>
      </c>
      <c r="G708" s="72">
        <v>8019</v>
      </c>
      <c r="H708" s="73">
        <v>0</v>
      </c>
      <c r="I708" s="74">
        <v>8026</v>
      </c>
      <c r="J708" s="68">
        <v>0</v>
      </c>
      <c r="K708" s="75">
        <v>8954</v>
      </c>
      <c r="L708" s="73">
        <v>0</v>
      </c>
      <c r="M708" s="73">
        <v>8967</v>
      </c>
      <c r="N708" s="68">
        <v>0</v>
      </c>
      <c r="O708" s="75">
        <v>9488</v>
      </c>
      <c r="P708" s="73">
        <v>0</v>
      </c>
      <c r="Q708" s="73">
        <v>9503</v>
      </c>
      <c r="R708" s="69">
        <v>0</v>
      </c>
      <c r="S708" s="73">
        <v>26461</v>
      </c>
      <c r="T708" s="73">
        <v>0</v>
      </c>
      <c r="U708" s="73">
        <v>26496</v>
      </c>
      <c r="V708" s="76">
        <v>0</v>
      </c>
      <c r="W708" s="66">
        <v>0</v>
      </c>
      <c r="X708" s="77">
        <v>1.3939844813515699E-4</v>
      </c>
      <c r="Y708" s="66">
        <v>0</v>
      </c>
      <c r="Z708" s="66">
        <v>0</v>
      </c>
      <c r="AA708" s="79">
        <v>5.1121920887663997E-5</v>
      </c>
      <c r="AC708" s="66" t="s">
        <v>28</v>
      </c>
    </row>
    <row r="709" spans="1:29" s="78" customFormat="1" x14ac:dyDescent="0.2">
      <c r="A709" s="66" t="s">
        <v>772</v>
      </c>
      <c r="B709" s="71" t="s">
        <v>426</v>
      </c>
      <c r="C709" s="66" t="s">
        <v>946</v>
      </c>
      <c r="D709" s="66" t="s">
        <v>320</v>
      </c>
      <c r="E709" s="66" t="s">
        <v>308</v>
      </c>
      <c r="F709" s="66" t="s">
        <v>872</v>
      </c>
      <c r="G709" s="72">
        <v>3094</v>
      </c>
      <c r="H709" s="73">
        <v>0</v>
      </c>
      <c r="I709" s="74">
        <v>3102</v>
      </c>
      <c r="J709" s="68">
        <v>0</v>
      </c>
      <c r="K709" s="75">
        <v>2793</v>
      </c>
      <c r="L709" s="73">
        <v>0</v>
      </c>
      <c r="M709" s="73">
        <v>2798</v>
      </c>
      <c r="N709" s="68">
        <v>0</v>
      </c>
      <c r="O709" s="75">
        <v>7807</v>
      </c>
      <c r="P709" s="73">
        <v>0</v>
      </c>
      <c r="Q709" s="73">
        <v>7815</v>
      </c>
      <c r="R709" s="69">
        <v>0</v>
      </c>
      <c r="S709" s="73">
        <v>13694</v>
      </c>
      <c r="T709" s="73">
        <v>0</v>
      </c>
      <c r="U709" s="73">
        <v>13715</v>
      </c>
      <c r="V709" s="76">
        <v>0</v>
      </c>
      <c r="W709" s="66">
        <v>0</v>
      </c>
      <c r="X709" s="77">
        <v>2.6934297100438101E-4</v>
      </c>
      <c r="Y709" s="66">
        <v>0</v>
      </c>
      <c r="Z709" s="66">
        <v>0</v>
      </c>
      <c r="AA709" s="79">
        <v>9.8780846500597699E-5</v>
      </c>
      <c r="AC709" s="66" t="s">
        <v>28</v>
      </c>
    </row>
    <row r="710" spans="1:29" s="78" customFormat="1" x14ac:dyDescent="0.2">
      <c r="A710" s="66" t="s">
        <v>772</v>
      </c>
      <c r="B710" s="71" t="s">
        <v>426</v>
      </c>
      <c r="C710" s="66" t="s">
        <v>946</v>
      </c>
      <c r="D710" s="66" t="s">
        <v>320</v>
      </c>
      <c r="E710" s="66" t="s">
        <v>308</v>
      </c>
      <c r="F710" s="66" t="s">
        <v>873</v>
      </c>
      <c r="G710" s="72">
        <v>6669</v>
      </c>
      <c r="H710" s="73">
        <v>1</v>
      </c>
      <c r="I710" s="74">
        <v>6679</v>
      </c>
      <c r="J710" s="68">
        <v>1.4972301242701004E-4</v>
      </c>
      <c r="K710" s="75">
        <v>6468</v>
      </c>
      <c r="L710" s="73">
        <v>0</v>
      </c>
      <c r="M710" s="73">
        <v>6475</v>
      </c>
      <c r="N710" s="68">
        <v>0</v>
      </c>
      <c r="O710" s="75">
        <v>7101</v>
      </c>
      <c r="P710" s="73">
        <v>0</v>
      </c>
      <c r="Q710" s="73">
        <v>7113</v>
      </c>
      <c r="R710" s="69">
        <v>0</v>
      </c>
      <c r="S710" s="73">
        <v>20238</v>
      </c>
      <c r="T710" s="73">
        <v>1</v>
      </c>
      <c r="U710" s="73">
        <v>20267</v>
      </c>
      <c r="V710" s="80">
        <v>4.9409555808093297E-5</v>
      </c>
      <c r="W710" s="81">
        <v>1.25094086411119E-6</v>
      </c>
      <c r="X710" s="77">
        <v>2.7526133515885602E-4</v>
      </c>
      <c r="Y710" s="81">
        <v>8.4288709115834894E-17</v>
      </c>
      <c r="Z710" s="66">
        <v>0</v>
      </c>
      <c r="AA710" s="77">
        <v>1.4953021948420101E-4</v>
      </c>
      <c r="AC710" s="66" t="s">
        <v>28</v>
      </c>
    </row>
    <row r="711" spans="1:29" s="78" customFormat="1" x14ac:dyDescent="0.2">
      <c r="A711" s="66" t="s">
        <v>772</v>
      </c>
      <c r="B711" s="71" t="s">
        <v>426</v>
      </c>
      <c r="C711" s="66" t="s">
        <v>946</v>
      </c>
      <c r="D711" s="66" t="s">
        <v>320</v>
      </c>
      <c r="E711" s="66" t="s">
        <v>308</v>
      </c>
      <c r="F711" s="66" t="s">
        <v>874</v>
      </c>
      <c r="G711" s="72">
        <v>2191</v>
      </c>
      <c r="H711" s="73">
        <v>0</v>
      </c>
      <c r="I711" s="74">
        <v>2195</v>
      </c>
      <c r="J711" s="68">
        <v>0</v>
      </c>
      <c r="K711" s="75">
        <v>2236</v>
      </c>
      <c r="L711" s="73">
        <v>0</v>
      </c>
      <c r="M711" s="73">
        <v>2238</v>
      </c>
      <c r="N711" s="68">
        <v>0</v>
      </c>
      <c r="O711" s="75">
        <v>2310</v>
      </c>
      <c r="P711" s="73">
        <v>0</v>
      </c>
      <c r="Q711" s="73">
        <v>2312</v>
      </c>
      <c r="R711" s="69">
        <v>0</v>
      </c>
      <c r="S711" s="73">
        <v>6737</v>
      </c>
      <c r="T711" s="73">
        <v>0</v>
      </c>
      <c r="U711" s="73">
        <v>6745</v>
      </c>
      <c r="V711" s="76">
        <v>0</v>
      </c>
      <c r="W711" s="66">
        <v>0</v>
      </c>
      <c r="X711" s="77">
        <v>5.4740532964772399E-4</v>
      </c>
      <c r="Y711" s="66">
        <v>0</v>
      </c>
      <c r="Z711" s="66">
        <v>0</v>
      </c>
      <c r="AA711" s="77">
        <v>2.00777188607809E-4</v>
      </c>
      <c r="AC711" s="66" t="s">
        <v>28</v>
      </c>
    </row>
    <row r="712" spans="1:29" s="78" customFormat="1" x14ac:dyDescent="0.2">
      <c r="A712" s="66" t="s">
        <v>772</v>
      </c>
      <c r="B712" s="71" t="s">
        <v>426</v>
      </c>
      <c r="C712" s="66" t="s">
        <v>946</v>
      </c>
      <c r="D712" s="66" t="s">
        <v>320</v>
      </c>
      <c r="E712" s="66" t="s">
        <v>308</v>
      </c>
      <c r="F712" s="66" t="s">
        <v>875</v>
      </c>
      <c r="G712" s="72">
        <v>4247</v>
      </c>
      <c r="H712" s="73">
        <v>0</v>
      </c>
      <c r="I712" s="74">
        <v>4251</v>
      </c>
      <c r="J712" s="68">
        <v>0</v>
      </c>
      <c r="K712" s="75">
        <v>3791</v>
      </c>
      <c r="L712" s="73">
        <v>0</v>
      </c>
      <c r="M712" s="73">
        <v>3796</v>
      </c>
      <c r="N712" s="68">
        <v>0</v>
      </c>
      <c r="O712" s="75">
        <v>4248</v>
      </c>
      <c r="P712" s="73">
        <v>1</v>
      </c>
      <c r="Q712" s="73">
        <v>4254</v>
      </c>
      <c r="R712" s="69">
        <v>2.3507287259050304E-4</v>
      </c>
      <c r="S712" s="73">
        <v>12286</v>
      </c>
      <c r="T712" s="73">
        <v>1</v>
      </c>
      <c r="U712" s="73">
        <v>12301</v>
      </c>
      <c r="V712" s="80">
        <v>8.1386831610645401E-5</v>
      </c>
      <c r="W712" s="81">
        <v>2.0605340522648501E-6</v>
      </c>
      <c r="X712" s="77">
        <v>4.5337405195860602E-4</v>
      </c>
      <c r="Y712" s="81">
        <v>6.2914192384833502E-7</v>
      </c>
      <c r="Z712" s="66">
        <v>0</v>
      </c>
      <c r="AA712" s="77">
        <v>2.7756291209458798E-4</v>
      </c>
      <c r="AC712" s="66" t="s">
        <v>28</v>
      </c>
    </row>
    <row r="713" spans="1:29" s="78" customFormat="1" x14ac:dyDescent="0.2">
      <c r="A713" s="66" t="s">
        <v>772</v>
      </c>
      <c r="B713" s="71" t="s">
        <v>426</v>
      </c>
      <c r="C713" s="66" t="s">
        <v>946</v>
      </c>
      <c r="D713" s="66" t="s">
        <v>320</v>
      </c>
      <c r="E713" s="66" t="s">
        <v>308</v>
      </c>
      <c r="F713" s="66" t="s">
        <v>876</v>
      </c>
      <c r="G713" s="72">
        <v>8523</v>
      </c>
      <c r="H713" s="73">
        <v>0</v>
      </c>
      <c r="I713" s="74">
        <v>8537</v>
      </c>
      <c r="J713" s="68">
        <v>0</v>
      </c>
      <c r="K713" s="75">
        <v>7705</v>
      </c>
      <c r="L713" s="73">
        <v>1</v>
      </c>
      <c r="M713" s="73">
        <v>7721</v>
      </c>
      <c r="N713" s="68">
        <v>1.2951690195570523E-4</v>
      </c>
      <c r="O713" s="75">
        <v>7925</v>
      </c>
      <c r="P713" s="73">
        <v>1</v>
      </c>
      <c r="Q713" s="73">
        <v>7940</v>
      </c>
      <c r="R713" s="69">
        <v>1.2594458438287153E-4</v>
      </c>
      <c r="S713" s="73">
        <v>24153</v>
      </c>
      <c r="T713" s="73">
        <v>2</v>
      </c>
      <c r="U713" s="73">
        <v>24198</v>
      </c>
      <c r="V713" s="80">
        <v>8.2798592423928804E-5</v>
      </c>
      <c r="W713" s="81">
        <v>1.00274509605741E-5</v>
      </c>
      <c r="X713" s="77">
        <v>2.9906463944454298E-4</v>
      </c>
      <c r="Y713" s="81">
        <v>1.8809622416775201E-6</v>
      </c>
      <c r="Z713" s="66">
        <v>0</v>
      </c>
      <c r="AA713" s="77">
        <v>1.7846077309464301E-4</v>
      </c>
      <c r="AC713" s="66" t="s">
        <v>28</v>
      </c>
    </row>
    <row r="714" spans="1:29" s="78" customFormat="1" x14ac:dyDescent="0.2">
      <c r="A714" s="66" t="s">
        <v>772</v>
      </c>
      <c r="B714" s="71" t="s">
        <v>426</v>
      </c>
      <c r="C714" s="66" t="s">
        <v>946</v>
      </c>
      <c r="D714" s="66" t="s">
        <v>320</v>
      </c>
      <c r="E714" s="66" t="s">
        <v>308</v>
      </c>
      <c r="F714" s="66" t="s">
        <v>877</v>
      </c>
      <c r="G714" s="72">
        <v>9279</v>
      </c>
      <c r="H714" s="73">
        <v>0</v>
      </c>
      <c r="I714" s="74">
        <v>9291</v>
      </c>
      <c r="J714" s="68">
        <v>0</v>
      </c>
      <c r="K714" s="75">
        <v>9051</v>
      </c>
      <c r="L714" s="73">
        <v>1</v>
      </c>
      <c r="M714" s="73">
        <v>9070</v>
      </c>
      <c r="N714" s="68">
        <v>1.1025358324145535E-4</v>
      </c>
      <c r="O714" s="75">
        <v>7638</v>
      </c>
      <c r="P714" s="73">
        <v>0</v>
      </c>
      <c r="Q714" s="73">
        <v>7650</v>
      </c>
      <c r="R714" s="69">
        <v>0</v>
      </c>
      <c r="S714" s="73">
        <v>25968</v>
      </c>
      <c r="T714" s="73">
        <v>1</v>
      </c>
      <c r="U714" s="73">
        <v>26011</v>
      </c>
      <c r="V714" s="80">
        <v>3.8507451191805599E-5</v>
      </c>
      <c r="W714" s="81">
        <v>9.7492378000005299E-7</v>
      </c>
      <c r="X714" s="77">
        <v>2.14530901964965E-4</v>
      </c>
      <c r="Y714" s="81">
        <v>1.2337425974161001E-16</v>
      </c>
      <c r="Z714" s="66">
        <v>0</v>
      </c>
      <c r="AA714" s="77">
        <v>1.10524834065132E-4</v>
      </c>
      <c r="AC714" s="66" t="s">
        <v>28</v>
      </c>
    </row>
    <row r="715" spans="1:29" s="78" customFormat="1" x14ac:dyDescent="0.2">
      <c r="A715" s="66" t="s">
        <v>772</v>
      </c>
      <c r="B715" s="71" t="s">
        <v>426</v>
      </c>
      <c r="C715" s="66" t="s">
        <v>946</v>
      </c>
      <c r="D715" s="66" t="s">
        <v>320</v>
      </c>
      <c r="E715" s="66" t="s">
        <v>308</v>
      </c>
      <c r="F715" s="66" t="s">
        <v>878</v>
      </c>
      <c r="G715" s="72">
        <v>7928</v>
      </c>
      <c r="H715" s="73">
        <v>0</v>
      </c>
      <c r="I715" s="74">
        <v>7943</v>
      </c>
      <c r="J715" s="68">
        <v>0</v>
      </c>
      <c r="K715" s="75">
        <v>5885</v>
      </c>
      <c r="L715" s="73">
        <v>0</v>
      </c>
      <c r="M715" s="73">
        <v>5894</v>
      </c>
      <c r="N715" s="68">
        <v>0</v>
      </c>
      <c r="O715" s="75">
        <v>5823</v>
      </c>
      <c r="P715" s="73">
        <v>0</v>
      </c>
      <c r="Q715" s="73">
        <v>5827</v>
      </c>
      <c r="R715" s="69">
        <v>0</v>
      </c>
      <c r="S715" s="73">
        <v>19636</v>
      </c>
      <c r="T715" s="73">
        <v>0</v>
      </c>
      <c r="U715" s="73">
        <v>19664</v>
      </c>
      <c r="V715" s="76">
        <v>0</v>
      </c>
      <c r="W715" s="66">
        <v>0</v>
      </c>
      <c r="X715" s="77">
        <v>1.8784543561223301E-4</v>
      </c>
      <c r="Y715" s="66">
        <v>0</v>
      </c>
      <c r="Z715" s="66">
        <v>0</v>
      </c>
      <c r="AA715" s="79">
        <v>6.8890055523205201E-5</v>
      </c>
      <c r="AC715" s="66" t="s">
        <v>28</v>
      </c>
    </row>
    <row r="716" spans="1:29" s="78" customFormat="1" x14ac:dyDescent="0.2">
      <c r="A716" s="66" t="s">
        <v>772</v>
      </c>
      <c r="B716" s="71" t="s">
        <v>426</v>
      </c>
      <c r="C716" s="66" t="s">
        <v>946</v>
      </c>
      <c r="D716" s="66" t="s">
        <v>320</v>
      </c>
      <c r="E716" s="66" t="s">
        <v>308</v>
      </c>
      <c r="F716" s="66" t="s">
        <v>879</v>
      </c>
      <c r="G716" s="72">
        <v>5026</v>
      </c>
      <c r="H716" s="73">
        <v>2</v>
      </c>
      <c r="I716" s="74">
        <v>5031</v>
      </c>
      <c r="J716" s="68">
        <v>3.9753528125621148E-4</v>
      </c>
      <c r="K716" s="75">
        <v>4993</v>
      </c>
      <c r="L716" s="73">
        <v>0</v>
      </c>
      <c r="M716" s="73">
        <v>5002</v>
      </c>
      <c r="N716" s="68">
        <v>0</v>
      </c>
      <c r="O716" s="75">
        <v>4262</v>
      </c>
      <c r="P716" s="73">
        <v>1</v>
      </c>
      <c r="Q716" s="73">
        <v>4275</v>
      </c>
      <c r="R716" s="69">
        <v>2.3391812865497077E-4</v>
      </c>
      <c r="S716" s="73">
        <v>14281</v>
      </c>
      <c r="T716" s="73">
        <v>3</v>
      </c>
      <c r="U716" s="73">
        <v>14308</v>
      </c>
      <c r="V716" s="76">
        <v>2.10025203024363E-4</v>
      </c>
      <c r="W716" s="81">
        <v>4.3314340494195202E-5</v>
      </c>
      <c r="X716" s="77">
        <v>6.1365887001756895E-4</v>
      </c>
      <c r="Y716" s="66">
        <v>1.2193772262950101E-4</v>
      </c>
      <c r="Z716" s="66">
        <v>0</v>
      </c>
      <c r="AA716" s="77">
        <v>4.5942810982262702E-4</v>
      </c>
      <c r="AC716" s="66" t="s">
        <v>28</v>
      </c>
    </row>
    <row r="717" spans="1:29" s="78" customFormat="1" x14ac:dyDescent="0.2">
      <c r="A717" s="66" t="s">
        <v>772</v>
      </c>
      <c r="B717" s="71" t="s">
        <v>426</v>
      </c>
      <c r="C717" s="66" t="s">
        <v>946</v>
      </c>
      <c r="D717" s="66" t="s">
        <v>320</v>
      </c>
      <c r="E717" s="66" t="s">
        <v>308</v>
      </c>
      <c r="F717" s="66" t="s">
        <v>880</v>
      </c>
      <c r="G717" s="72">
        <v>3831</v>
      </c>
      <c r="H717" s="73">
        <v>0</v>
      </c>
      <c r="I717" s="74">
        <v>3832</v>
      </c>
      <c r="J717" s="68">
        <v>0</v>
      </c>
      <c r="K717" s="75">
        <v>5677</v>
      </c>
      <c r="L717" s="73">
        <v>0</v>
      </c>
      <c r="M717" s="73">
        <v>5691</v>
      </c>
      <c r="N717" s="68">
        <v>0</v>
      </c>
      <c r="O717" s="75">
        <v>4838</v>
      </c>
      <c r="P717" s="73">
        <v>0</v>
      </c>
      <c r="Q717" s="73">
        <v>4843</v>
      </c>
      <c r="R717" s="69">
        <v>0</v>
      </c>
      <c r="S717" s="73">
        <v>14346</v>
      </c>
      <c r="T717" s="73">
        <v>0</v>
      </c>
      <c r="U717" s="73">
        <v>14366</v>
      </c>
      <c r="V717" s="76">
        <v>0</v>
      </c>
      <c r="W717" s="66">
        <v>0</v>
      </c>
      <c r="X717" s="77">
        <v>2.5710338924341301E-4</v>
      </c>
      <c r="Y717" s="66">
        <v>0</v>
      </c>
      <c r="Z717" s="66">
        <v>0</v>
      </c>
      <c r="AA717" s="79">
        <v>9.4291645650961903E-5</v>
      </c>
      <c r="AC717" s="66" t="s">
        <v>28</v>
      </c>
    </row>
    <row r="718" spans="1:29" s="82" customFormat="1" x14ac:dyDescent="0.2">
      <c r="A718" s="66" t="s">
        <v>772</v>
      </c>
      <c r="B718" s="71" t="s">
        <v>426</v>
      </c>
      <c r="C718" s="66" t="s">
        <v>946</v>
      </c>
      <c r="D718" s="66" t="s">
        <v>320</v>
      </c>
      <c r="E718" s="66" t="s">
        <v>308</v>
      </c>
      <c r="F718" s="66" t="s">
        <v>881</v>
      </c>
      <c r="G718" s="72">
        <v>8118</v>
      </c>
      <c r="H718" s="73">
        <v>1</v>
      </c>
      <c r="I718" s="74">
        <v>8131</v>
      </c>
      <c r="J718" s="68">
        <v>1.2298610257040955E-4</v>
      </c>
      <c r="K718" s="75">
        <v>6501</v>
      </c>
      <c r="L718" s="73">
        <v>1</v>
      </c>
      <c r="M718" s="73">
        <v>6511</v>
      </c>
      <c r="N718" s="68">
        <v>1.5358623867301491E-4</v>
      </c>
      <c r="O718" s="75">
        <v>11692</v>
      </c>
      <c r="P718" s="73">
        <v>0</v>
      </c>
      <c r="Q718" s="73">
        <v>11714</v>
      </c>
      <c r="R718" s="69">
        <v>0</v>
      </c>
      <c r="S718" s="73">
        <v>26311</v>
      </c>
      <c r="T718" s="73">
        <v>2</v>
      </c>
      <c r="U718" s="73">
        <v>26356</v>
      </c>
      <c r="V718" s="80">
        <v>7.60080568540265E-5</v>
      </c>
      <c r="W718" s="81">
        <v>9.2050608575369096E-6</v>
      </c>
      <c r="X718" s="77">
        <v>2.7453997793032902E-4</v>
      </c>
      <c r="Y718" s="66" t="s">
        <v>832</v>
      </c>
      <c r="Z718" s="66" t="s">
        <v>832</v>
      </c>
      <c r="AA718" s="77" t="s">
        <v>832</v>
      </c>
      <c r="AC718" s="66" t="s">
        <v>28</v>
      </c>
    </row>
    <row r="719" spans="1:29" s="82" customFormat="1" x14ac:dyDescent="0.2">
      <c r="A719" s="66" t="s">
        <v>772</v>
      </c>
      <c r="B719" s="71" t="s">
        <v>426</v>
      </c>
      <c r="C719" s="66" t="s">
        <v>946</v>
      </c>
      <c r="D719" s="66" t="s">
        <v>320</v>
      </c>
      <c r="E719" s="66" t="s">
        <v>308</v>
      </c>
      <c r="F719" s="66" t="s">
        <v>882</v>
      </c>
      <c r="G719" s="72">
        <v>9009</v>
      </c>
      <c r="H719" s="73">
        <v>0</v>
      </c>
      <c r="I719" s="74">
        <v>9017</v>
      </c>
      <c r="J719" s="68">
        <v>0</v>
      </c>
      <c r="K719" s="75">
        <v>6612</v>
      </c>
      <c r="L719" s="73">
        <v>0</v>
      </c>
      <c r="M719" s="73">
        <v>6624</v>
      </c>
      <c r="N719" s="68">
        <v>0</v>
      </c>
      <c r="O719" s="75">
        <v>6320</v>
      </c>
      <c r="P719" s="73">
        <v>0</v>
      </c>
      <c r="Q719" s="73">
        <v>6326</v>
      </c>
      <c r="R719" s="69">
        <v>0</v>
      </c>
      <c r="S719" s="73">
        <v>21941</v>
      </c>
      <c r="T719" s="73">
        <v>0</v>
      </c>
      <c r="U719" s="73">
        <v>21967</v>
      </c>
      <c r="V719" s="76">
        <v>0</v>
      </c>
      <c r="W719" s="66">
        <v>0</v>
      </c>
      <c r="X719" s="77">
        <v>1.68113092883557E-4</v>
      </c>
      <c r="Y719" s="66" t="s">
        <v>832</v>
      </c>
      <c r="Z719" s="66" t="s">
        <v>832</v>
      </c>
      <c r="AA719" s="77" t="s">
        <v>832</v>
      </c>
      <c r="AC719" s="66" t="s">
        <v>28</v>
      </c>
    </row>
    <row r="720" spans="1:29" s="82" customFormat="1" x14ac:dyDescent="0.2">
      <c r="A720" s="83" t="s">
        <v>772</v>
      </c>
      <c r="B720" s="84" t="s">
        <v>426</v>
      </c>
      <c r="C720" s="83" t="s">
        <v>946</v>
      </c>
      <c r="D720" s="83" t="s">
        <v>320</v>
      </c>
      <c r="E720" s="83" t="s">
        <v>308</v>
      </c>
      <c r="F720" s="83" t="s">
        <v>883</v>
      </c>
      <c r="G720" s="85">
        <v>7356</v>
      </c>
      <c r="H720" s="86">
        <v>1</v>
      </c>
      <c r="I720" s="87">
        <v>7361</v>
      </c>
      <c r="J720" s="88">
        <v>1.3585110718652356E-4</v>
      </c>
      <c r="K720" s="89">
        <v>9479</v>
      </c>
      <c r="L720" s="86">
        <v>0</v>
      </c>
      <c r="M720" s="86">
        <v>9493</v>
      </c>
      <c r="N720" s="88">
        <v>0</v>
      </c>
      <c r="O720" s="89">
        <v>9298</v>
      </c>
      <c r="P720" s="86">
        <v>3</v>
      </c>
      <c r="Q720" s="86">
        <v>9314</v>
      </c>
      <c r="R720" s="90">
        <v>3.2209576980888986E-4</v>
      </c>
      <c r="S720" s="86">
        <v>26133</v>
      </c>
      <c r="T720" s="86">
        <v>4</v>
      </c>
      <c r="U720" s="86">
        <v>26168</v>
      </c>
      <c r="V720" s="91">
        <v>1.5303975207560199E-4</v>
      </c>
      <c r="W720" s="95">
        <v>4.1699705425587398E-5</v>
      </c>
      <c r="X720" s="93">
        <v>3.9179576351331899E-4</v>
      </c>
      <c r="Y720" s="83" t="s">
        <v>832</v>
      </c>
      <c r="Z720" s="83" t="s">
        <v>832</v>
      </c>
      <c r="AA720" s="93" t="s">
        <v>832</v>
      </c>
      <c r="AC720" s="83" t="s">
        <v>28</v>
      </c>
    </row>
    <row r="721" spans="1:29" s="78" customFormat="1" x14ac:dyDescent="0.2">
      <c r="A721" s="66" t="s">
        <v>771</v>
      </c>
      <c r="B721" s="71" t="s">
        <v>436</v>
      </c>
      <c r="C721" s="66" t="s">
        <v>947</v>
      </c>
      <c r="D721" s="66" t="s">
        <v>320</v>
      </c>
      <c r="E721" s="66" t="s">
        <v>890</v>
      </c>
      <c r="F721" s="66" t="s">
        <v>867</v>
      </c>
      <c r="G721" s="72" t="s">
        <v>832</v>
      </c>
      <c r="H721" s="73" t="s">
        <v>832</v>
      </c>
      <c r="I721" s="74" t="s">
        <v>832</v>
      </c>
      <c r="J721" s="68" t="s">
        <v>832</v>
      </c>
      <c r="K721" s="75" t="s">
        <v>832</v>
      </c>
      <c r="L721" s="73" t="s">
        <v>832</v>
      </c>
      <c r="M721" s="73" t="s">
        <v>832</v>
      </c>
      <c r="N721" s="68" t="s">
        <v>832</v>
      </c>
      <c r="O721" s="75" t="s">
        <v>832</v>
      </c>
      <c r="P721" s="73" t="s">
        <v>832</v>
      </c>
      <c r="Q721" s="73" t="s">
        <v>832</v>
      </c>
      <c r="R721" s="69" t="s">
        <v>832</v>
      </c>
      <c r="S721" s="73" t="s">
        <v>832</v>
      </c>
      <c r="T721" s="73" t="s">
        <v>832</v>
      </c>
      <c r="U721" s="73" t="s">
        <v>832</v>
      </c>
      <c r="V721" s="76" t="s">
        <v>832</v>
      </c>
      <c r="W721" s="66" t="s">
        <v>832</v>
      </c>
      <c r="X721" s="77" t="s">
        <v>832</v>
      </c>
      <c r="Y721" s="66" t="s">
        <v>832</v>
      </c>
      <c r="Z721" s="66" t="s">
        <v>832</v>
      </c>
      <c r="AA721" s="77" t="s">
        <v>832</v>
      </c>
      <c r="AC721" s="66" t="s">
        <v>662</v>
      </c>
    </row>
    <row r="722" spans="1:29" s="78" customFormat="1" x14ac:dyDescent="0.2">
      <c r="A722" s="66" t="s">
        <v>771</v>
      </c>
      <c r="B722" s="71" t="s">
        <v>436</v>
      </c>
      <c r="C722" s="66" t="s">
        <v>947</v>
      </c>
      <c r="D722" s="66" t="s">
        <v>320</v>
      </c>
      <c r="E722" s="66" t="s">
        <v>890</v>
      </c>
      <c r="F722" s="66" t="s">
        <v>868</v>
      </c>
      <c r="G722" s="72" t="s">
        <v>832</v>
      </c>
      <c r="H722" s="73" t="s">
        <v>832</v>
      </c>
      <c r="I722" s="74" t="s">
        <v>832</v>
      </c>
      <c r="J722" s="68" t="s">
        <v>832</v>
      </c>
      <c r="K722" s="75" t="s">
        <v>832</v>
      </c>
      <c r="L722" s="73" t="s">
        <v>832</v>
      </c>
      <c r="M722" s="73" t="s">
        <v>832</v>
      </c>
      <c r="N722" s="68" t="s">
        <v>832</v>
      </c>
      <c r="O722" s="75" t="s">
        <v>832</v>
      </c>
      <c r="P722" s="73" t="s">
        <v>832</v>
      </c>
      <c r="Q722" s="73" t="s">
        <v>832</v>
      </c>
      <c r="R722" s="69" t="s">
        <v>832</v>
      </c>
      <c r="S722" s="73" t="s">
        <v>832</v>
      </c>
      <c r="T722" s="73" t="s">
        <v>832</v>
      </c>
      <c r="U722" s="73" t="s">
        <v>832</v>
      </c>
      <c r="V722" s="76" t="s">
        <v>832</v>
      </c>
      <c r="W722" s="66" t="s">
        <v>832</v>
      </c>
      <c r="X722" s="77" t="s">
        <v>832</v>
      </c>
      <c r="Y722" s="66" t="s">
        <v>832</v>
      </c>
      <c r="Z722" s="66" t="s">
        <v>832</v>
      </c>
      <c r="AA722" s="77" t="s">
        <v>832</v>
      </c>
      <c r="AC722" s="66" t="s">
        <v>662</v>
      </c>
    </row>
    <row r="723" spans="1:29" s="78" customFormat="1" x14ac:dyDescent="0.2">
      <c r="A723" s="66" t="s">
        <v>771</v>
      </c>
      <c r="B723" s="71" t="s">
        <v>436</v>
      </c>
      <c r="C723" s="66" t="s">
        <v>947</v>
      </c>
      <c r="D723" s="66" t="s">
        <v>320</v>
      </c>
      <c r="E723" s="66" t="s">
        <v>890</v>
      </c>
      <c r="F723" s="66" t="s">
        <v>869</v>
      </c>
      <c r="G723" s="72">
        <v>7096</v>
      </c>
      <c r="H723" s="73">
        <v>6912</v>
      </c>
      <c r="I723" s="74">
        <v>14012</v>
      </c>
      <c r="J723" s="68">
        <v>0.4932914644590351</v>
      </c>
      <c r="K723" s="75">
        <v>3253</v>
      </c>
      <c r="L723" s="73">
        <v>2934</v>
      </c>
      <c r="M723" s="73">
        <v>6187</v>
      </c>
      <c r="N723" s="68">
        <v>0.47422013900113141</v>
      </c>
      <c r="O723" s="75">
        <v>3403</v>
      </c>
      <c r="P723" s="73">
        <v>3198</v>
      </c>
      <c r="Q723" s="73">
        <v>6605</v>
      </c>
      <c r="R723" s="69">
        <v>0.4841786525359576</v>
      </c>
      <c r="S723" s="73">
        <v>13752</v>
      </c>
      <c r="T723" s="73">
        <v>13044</v>
      </c>
      <c r="U723" s="73">
        <v>26804</v>
      </c>
      <c r="V723" s="76">
        <v>0.48678907299597002</v>
      </c>
      <c r="W723" s="66">
        <v>0.48078756897554797</v>
      </c>
      <c r="X723" s="77">
        <v>0.49279344254677798</v>
      </c>
      <c r="Y723" s="66">
        <v>0.48675752314765203</v>
      </c>
      <c r="Z723" s="66">
        <v>0.48077403646809602</v>
      </c>
      <c r="AA723" s="77">
        <v>0.49274352458452803</v>
      </c>
      <c r="AC723" s="66" t="s">
        <v>662</v>
      </c>
    </row>
    <row r="724" spans="1:29" s="78" customFormat="1" x14ac:dyDescent="0.2">
      <c r="A724" s="66" t="s">
        <v>771</v>
      </c>
      <c r="B724" s="71" t="s">
        <v>436</v>
      </c>
      <c r="C724" s="66" t="s">
        <v>947</v>
      </c>
      <c r="D724" s="66" t="s">
        <v>320</v>
      </c>
      <c r="E724" s="66" t="s">
        <v>890</v>
      </c>
      <c r="F724" s="66" t="s">
        <v>870</v>
      </c>
      <c r="G724" s="72">
        <v>3723</v>
      </c>
      <c r="H724" s="73">
        <v>0</v>
      </c>
      <c r="I724" s="74">
        <v>3727</v>
      </c>
      <c r="J724" s="68">
        <v>0</v>
      </c>
      <c r="K724" s="75">
        <v>575</v>
      </c>
      <c r="L724" s="73">
        <v>0</v>
      </c>
      <c r="M724" s="73">
        <v>575</v>
      </c>
      <c r="N724" s="68">
        <v>0</v>
      </c>
      <c r="O724" s="75">
        <v>3447</v>
      </c>
      <c r="P724" s="73">
        <v>0</v>
      </c>
      <c r="Q724" s="73">
        <v>3449</v>
      </c>
      <c r="R724" s="69">
        <v>0</v>
      </c>
      <c r="S724" s="73">
        <v>7745</v>
      </c>
      <c r="T724" s="73">
        <v>0</v>
      </c>
      <c r="U724" s="73">
        <v>7751</v>
      </c>
      <c r="V724" s="76">
        <v>0</v>
      </c>
      <c r="W724" s="66">
        <v>0</v>
      </c>
      <c r="X724" s="77">
        <v>4.7617832177925402E-4</v>
      </c>
      <c r="Y724" s="66">
        <v>0</v>
      </c>
      <c r="Z724" s="66">
        <v>0</v>
      </c>
      <c r="AA724" s="77">
        <v>1.7464862411212899E-4</v>
      </c>
      <c r="AC724" s="66" t="s">
        <v>662</v>
      </c>
    </row>
    <row r="725" spans="1:29" s="78" customFormat="1" x14ac:dyDescent="0.2">
      <c r="A725" s="66" t="s">
        <v>771</v>
      </c>
      <c r="B725" s="71" t="s">
        <v>436</v>
      </c>
      <c r="C725" s="66" t="s">
        <v>947</v>
      </c>
      <c r="D725" s="66" t="s">
        <v>320</v>
      </c>
      <c r="E725" s="66" t="s">
        <v>890</v>
      </c>
      <c r="F725" s="66" t="s">
        <v>871</v>
      </c>
      <c r="G725" s="72">
        <v>874</v>
      </c>
      <c r="H725" s="73">
        <v>1</v>
      </c>
      <c r="I725" s="74">
        <v>875</v>
      </c>
      <c r="J725" s="68">
        <v>1.1428571428571429E-3</v>
      </c>
      <c r="K725" s="75">
        <v>353</v>
      </c>
      <c r="L725" s="73">
        <v>0</v>
      </c>
      <c r="M725" s="73">
        <v>354</v>
      </c>
      <c r="N725" s="68">
        <v>0</v>
      </c>
      <c r="O725" s="75">
        <v>843</v>
      </c>
      <c r="P725" s="73">
        <v>0</v>
      </c>
      <c r="Q725" s="73">
        <v>844</v>
      </c>
      <c r="R725" s="69">
        <v>0</v>
      </c>
      <c r="S725" s="73">
        <v>2070</v>
      </c>
      <c r="T725" s="73">
        <v>1</v>
      </c>
      <c r="U725" s="73">
        <v>2073</v>
      </c>
      <c r="V725" s="76">
        <v>4.82858522452921E-4</v>
      </c>
      <c r="W725" s="81">
        <v>1.2224844631018901E-5</v>
      </c>
      <c r="X725" s="77">
        <v>2.6873479954146301E-3</v>
      </c>
      <c r="Y725" s="66">
        <v>4.2268230286415402E-4</v>
      </c>
      <c r="Z725" s="66">
        <v>0</v>
      </c>
      <c r="AA725" s="77">
        <v>2.0642123933689699E-3</v>
      </c>
      <c r="AC725" s="66" t="s">
        <v>662</v>
      </c>
    </row>
    <row r="726" spans="1:29" s="78" customFormat="1" x14ac:dyDescent="0.2">
      <c r="A726" s="66" t="s">
        <v>771</v>
      </c>
      <c r="B726" s="71" t="s">
        <v>436</v>
      </c>
      <c r="C726" s="66" t="s">
        <v>947</v>
      </c>
      <c r="D726" s="66" t="s">
        <v>320</v>
      </c>
      <c r="E726" s="66" t="s">
        <v>890</v>
      </c>
      <c r="F726" s="66" t="s">
        <v>872</v>
      </c>
      <c r="G726" s="72">
        <v>2</v>
      </c>
      <c r="H726" s="73">
        <v>0</v>
      </c>
      <c r="I726" s="74">
        <v>2</v>
      </c>
      <c r="J726" s="68">
        <v>0</v>
      </c>
      <c r="K726" s="75">
        <v>5288</v>
      </c>
      <c r="L726" s="73">
        <v>1</v>
      </c>
      <c r="M726" s="73">
        <v>5291</v>
      </c>
      <c r="N726" s="68">
        <v>1.8900018900018899E-4</v>
      </c>
      <c r="O726" s="75">
        <v>3</v>
      </c>
      <c r="P726" s="73">
        <v>0</v>
      </c>
      <c r="Q726" s="73">
        <v>3</v>
      </c>
      <c r="R726" s="69">
        <v>0</v>
      </c>
      <c r="S726" s="73">
        <v>5293</v>
      </c>
      <c r="T726" s="73">
        <v>1</v>
      </c>
      <c r="U726" s="73">
        <v>5296</v>
      </c>
      <c r="V726" s="76">
        <v>1.88893086513034E-4</v>
      </c>
      <c r="W726" s="81">
        <v>4.7823474584367801E-6</v>
      </c>
      <c r="X726" s="77">
        <v>1.0519906091520201E-3</v>
      </c>
      <c r="Y726" s="66">
        <v>1.3058485672100701E-4</v>
      </c>
      <c r="Z726" s="66">
        <v>0</v>
      </c>
      <c r="AA726" s="77">
        <v>7.7316203942120695E-4</v>
      </c>
      <c r="AC726" s="66" t="s">
        <v>662</v>
      </c>
    </row>
    <row r="727" spans="1:29" s="78" customFormat="1" x14ac:dyDescent="0.2">
      <c r="A727" s="66" t="s">
        <v>771</v>
      </c>
      <c r="B727" s="71" t="s">
        <v>436</v>
      </c>
      <c r="C727" s="66" t="s">
        <v>947</v>
      </c>
      <c r="D727" s="66" t="s">
        <v>320</v>
      </c>
      <c r="E727" s="66" t="s">
        <v>890</v>
      </c>
      <c r="F727" s="66" t="s">
        <v>873</v>
      </c>
      <c r="G727" s="72">
        <v>8619</v>
      </c>
      <c r="H727" s="73">
        <v>0</v>
      </c>
      <c r="I727" s="74">
        <v>8621</v>
      </c>
      <c r="J727" s="68">
        <v>0</v>
      </c>
      <c r="K727" s="75">
        <v>7455</v>
      </c>
      <c r="L727" s="73">
        <v>0</v>
      </c>
      <c r="M727" s="73">
        <v>7459</v>
      </c>
      <c r="N727" s="68">
        <v>0</v>
      </c>
      <c r="O727" s="75">
        <v>8318</v>
      </c>
      <c r="P727" s="73">
        <v>2</v>
      </c>
      <c r="Q727" s="73">
        <v>8324</v>
      </c>
      <c r="R727" s="69">
        <v>2.402691013935608E-4</v>
      </c>
      <c r="S727" s="73">
        <v>24392</v>
      </c>
      <c r="T727" s="73">
        <v>2</v>
      </c>
      <c r="U727" s="73">
        <v>24404</v>
      </c>
      <c r="V727" s="80">
        <v>8.1987373944412598E-5</v>
      </c>
      <c r="W727" s="81">
        <v>9.9292055721443997E-6</v>
      </c>
      <c r="X727" s="77">
        <v>2.96134870057072E-4</v>
      </c>
      <c r="Y727" s="81">
        <v>2.7549148455755301E-5</v>
      </c>
      <c r="Z727" s="66">
        <v>0</v>
      </c>
      <c r="AA727" s="77">
        <v>2.00591202811956E-4</v>
      </c>
      <c r="AC727" s="66" t="s">
        <v>662</v>
      </c>
    </row>
    <row r="728" spans="1:29" s="78" customFormat="1" x14ac:dyDescent="0.2">
      <c r="A728" s="66" t="s">
        <v>771</v>
      </c>
      <c r="B728" s="71" t="s">
        <v>436</v>
      </c>
      <c r="C728" s="66" t="s">
        <v>947</v>
      </c>
      <c r="D728" s="66" t="s">
        <v>320</v>
      </c>
      <c r="E728" s="66" t="s">
        <v>890</v>
      </c>
      <c r="F728" s="66" t="s">
        <v>874</v>
      </c>
      <c r="G728" s="75" t="s">
        <v>832</v>
      </c>
      <c r="H728" s="73" t="s">
        <v>832</v>
      </c>
      <c r="I728" s="73" t="s">
        <v>832</v>
      </c>
      <c r="J728" s="197" t="s">
        <v>832</v>
      </c>
      <c r="K728" s="73" t="s">
        <v>832</v>
      </c>
      <c r="L728" s="73" t="s">
        <v>832</v>
      </c>
      <c r="M728" s="73" t="s">
        <v>832</v>
      </c>
      <c r="N728" s="197" t="s">
        <v>832</v>
      </c>
      <c r="O728" s="73" t="s">
        <v>832</v>
      </c>
      <c r="P728" s="73" t="s">
        <v>832</v>
      </c>
      <c r="Q728" s="73" t="s">
        <v>832</v>
      </c>
      <c r="R728" s="197" t="s">
        <v>832</v>
      </c>
      <c r="S728" s="73" t="s">
        <v>832</v>
      </c>
      <c r="T728" s="73" t="s">
        <v>832</v>
      </c>
      <c r="U728" s="69" t="s">
        <v>832</v>
      </c>
      <c r="V728" s="73" t="s">
        <v>832</v>
      </c>
      <c r="W728" s="73" t="s">
        <v>832</v>
      </c>
      <c r="X728" s="197" t="s">
        <v>832</v>
      </c>
      <c r="Y728" s="73" t="s">
        <v>832</v>
      </c>
      <c r="Z728" s="73" t="s">
        <v>832</v>
      </c>
      <c r="AA728" s="197" t="s">
        <v>832</v>
      </c>
      <c r="AC728" s="66" t="s">
        <v>662</v>
      </c>
    </row>
    <row r="729" spans="1:29" s="78" customFormat="1" x14ac:dyDescent="0.2">
      <c r="A729" s="66" t="s">
        <v>771</v>
      </c>
      <c r="B729" s="71" t="s">
        <v>436</v>
      </c>
      <c r="C729" s="66" t="s">
        <v>947</v>
      </c>
      <c r="D729" s="66" t="s">
        <v>320</v>
      </c>
      <c r="E729" s="66" t="s">
        <v>890</v>
      </c>
      <c r="F729" s="66" t="s">
        <v>875</v>
      </c>
      <c r="G729" s="72">
        <v>9552</v>
      </c>
      <c r="H729" s="73">
        <v>0</v>
      </c>
      <c r="I729" s="74">
        <v>9557</v>
      </c>
      <c r="J729" s="68">
        <v>0</v>
      </c>
      <c r="K729" s="75">
        <v>9153</v>
      </c>
      <c r="L729" s="73">
        <v>0</v>
      </c>
      <c r="M729" s="73">
        <v>9158</v>
      </c>
      <c r="N729" s="68">
        <v>0</v>
      </c>
      <c r="O729" s="75">
        <v>12834</v>
      </c>
      <c r="P729" s="73">
        <v>0</v>
      </c>
      <c r="Q729" s="73">
        <v>12846</v>
      </c>
      <c r="R729" s="69">
        <v>0</v>
      </c>
      <c r="S729" s="73">
        <v>31539</v>
      </c>
      <c r="T729" s="73">
        <v>0</v>
      </c>
      <c r="U729" s="73">
        <v>31561</v>
      </c>
      <c r="V729" s="76">
        <v>0</v>
      </c>
      <c r="W729" s="66">
        <v>0</v>
      </c>
      <c r="X729" s="77">
        <v>1.16955633732573E-4</v>
      </c>
      <c r="Y729" s="66">
        <v>0</v>
      </c>
      <c r="Z729" s="66">
        <v>0</v>
      </c>
      <c r="AA729" s="79">
        <v>4.2891109924217501E-5</v>
      </c>
      <c r="AC729" s="66" t="s">
        <v>662</v>
      </c>
    </row>
    <row r="730" spans="1:29" s="78" customFormat="1" x14ac:dyDescent="0.2">
      <c r="A730" s="66" t="s">
        <v>771</v>
      </c>
      <c r="B730" s="71" t="s">
        <v>436</v>
      </c>
      <c r="C730" s="66" t="s">
        <v>947</v>
      </c>
      <c r="D730" s="66" t="s">
        <v>320</v>
      </c>
      <c r="E730" s="66" t="s">
        <v>890</v>
      </c>
      <c r="F730" s="66" t="s">
        <v>876</v>
      </c>
      <c r="G730" s="72">
        <v>4424</v>
      </c>
      <c r="H730" s="73">
        <v>0</v>
      </c>
      <c r="I730" s="74">
        <v>4428</v>
      </c>
      <c r="J730" s="68">
        <v>0</v>
      </c>
      <c r="K730" s="75">
        <v>9619</v>
      </c>
      <c r="L730" s="73">
        <v>1</v>
      </c>
      <c r="M730" s="73">
        <v>9624</v>
      </c>
      <c r="N730" s="68">
        <v>1.0390689941812137E-4</v>
      </c>
      <c r="O730" s="75">
        <v>19843</v>
      </c>
      <c r="P730" s="73">
        <v>3</v>
      </c>
      <c r="Q730" s="73">
        <v>19858</v>
      </c>
      <c r="R730" s="69">
        <v>1.5107261557055092E-4</v>
      </c>
      <c r="S730" s="73">
        <v>33886</v>
      </c>
      <c r="T730" s="73">
        <v>4</v>
      </c>
      <c r="U730" s="73">
        <v>33910</v>
      </c>
      <c r="V730" s="76">
        <v>1.18028917084686E-4</v>
      </c>
      <c r="W730" s="81">
        <v>3.2159813781107498E-5</v>
      </c>
      <c r="X730" s="77">
        <v>3.02173077650359E-4</v>
      </c>
      <c r="Y730" s="81">
        <v>6.1950146347398394E-5</v>
      </c>
      <c r="Z730" s="66">
        <v>0</v>
      </c>
      <c r="AA730" s="77">
        <v>2.21423933437329E-4</v>
      </c>
      <c r="AC730" s="66" t="s">
        <v>662</v>
      </c>
    </row>
    <row r="731" spans="1:29" s="78" customFormat="1" x14ac:dyDescent="0.2">
      <c r="A731" s="66" t="s">
        <v>771</v>
      </c>
      <c r="B731" s="71" t="s">
        <v>436</v>
      </c>
      <c r="C731" s="66" t="s">
        <v>947</v>
      </c>
      <c r="D731" s="66" t="s">
        <v>320</v>
      </c>
      <c r="E731" s="66" t="s">
        <v>890</v>
      </c>
      <c r="F731" s="66" t="s">
        <v>877</v>
      </c>
      <c r="G731" s="72">
        <v>5888</v>
      </c>
      <c r="H731" s="73">
        <v>1</v>
      </c>
      <c r="I731" s="74">
        <v>5895</v>
      </c>
      <c r="J731" s="68">
        <v>1.6963528413910093E-4</v>
      </c>
      <c r="K731" s="75">
        <v>10613</v>
      </c>
      <c r="L731" s="73">
        <v>3</v>
      </c>
      <c r="M731" s="73">
        <v>10624</v>
      </c>
      <c r="N731" s="68">
        <v>2.8237951807228914E-4</v>
      </c>
      <c r="O731" s="75">
        <v>17641</v>
      </c>
      <c r="P731" s="73">
        <v>2</v>
      </c>
      <c r="Q731" s="73">
        <v>17655</v>
      </c>
      <c r="R731" s="69">
        <v>1.1328235627301047E-4</v>
      </c>
      <c r="S731" s="73">
        <v>34142</v>
      </c>
      <c r="T731" s="73">
        <v>6</v>
      </c>
      <c r="U731" s="73">
        <v>34174</v>
      </c>
      <c r="V731" s="76">
        <v>1.7570575143493E-4</v>
      </c>
      <c r="W731" s="81">
        <v>6.4483556057531603E-5</v>
      </c>
      <c r="X731" s="77">
        <v>3.8239791959184601E-4</v>
      </c>
      <c r="Y731" s="66">
        <v>1.18132375982255E-4</v>
      </c>
      <c r="Z731" s="66">
        <v>0</v>
      </c>
      <c r="AA731" s="77">
        <v>3.0192576910680698E-4</v>
      </c>
      <c r="AC731" s="66" t="s">
        <v>662</v>
      </c>
    </row>
    <row r="732" spans="1:29" s="78" customFormat="1" x14ac:dyDescent="0.2">
      <c r="A732" s="66" t="s">
        <v>771</v>
      </c>
      <c r="B732" s="71" t="s">
        <v>436</v>
      </c>
      <c r="C732" s="66" t="s">
        <v>947</v>
      </c>
      <c r="D732" s="66" t="s">
        <v>320</v>
      </c>
      <c r="E732" s="66" t="s">
        <v>890</v>
      </c>
      <c r="F732" s="66" t="s">
        <v>878</v>
      </c>
      <c r="G732" s="72">
        <v>4883</v>
      </c>
      <c r="H732" s="73">
        <v>1</v>
      </c>
      <c r="I732" s="74">
        <v>4889</v>
      </c>
      <c r="J732" s="68">
        <v>2.0454080589077522E-4</v>
      </c>
      <c r="K732" s="75">
        <v>11204</v>
      </c>
      <c r="L732" s="73">
        <v>2</v>
      </c>
      <c r="M732" s="73">
        <v>11210</v>
      </c>
      <c r="N732" s="68">
        <v>1.784121320249777E-4</v>
      </c>
      <c r="O732" s="75">
        <v>865</v>
      </c>
      <c r="P732" s="73">
        <v>0</v>
      </c>
      <c r="Q732" s="73">
        <v>865</v>
      </c>
      <c r="R732" s="69">
        <v>0</v>
      </c>
      <c r="S732" s="73">
        <v>16952</v>
      </c>
      <c r="T732" s="73">
        <v>3</v>
      </c>
      <c r="U732" s="73">
        <v>16964</v>
      </c>
      <c r="V732" s="76">
        <v>1.7693895606015901E-4</v>
      </c>
      <c r="W732" s="81">
        <v>3.64905530147109E-5</v>
      </c>
      <c r="X732" s="77">
        <v>5.1700277669071003E-4</v>
      </c>
      <c r="Y732" s="66">
        <v>1.1904561449275601E-4</v>
      </c>
      <c r="Z732" s="66">
        <v>0</v>
      </c>
      <c r="AA732" s="77">
        <v>4.0264783592382502E-4</v>
      </c>
      <c r="AC732" s="66" t="s">
        <v>662</v>
      </c>
    </row>
    <row r="733" spans="1:29" s="78" customFormat="1" x14ac:dyDescent="0.2">
      <c r="A733" s="66" t="s">
        <v>771</v>
      </c>
      <c r="B733" s="71" t="s">
        <v>436</v>
      </c>
      <c r="C733" s="66" t="s">
        <v>947</v>
      </c>
      <c r="D733" s="66" t="s">
        <v>320</v>
      </c>
      <c r="E733" s="66" t="s">
        <v>890</v>
      </c>
      <c r="F733" s="66" t="s">
        <v>879</v>
      </c>
      <c r="G733" s="72">
        <v>4575</v>
      </c>
      <c r="H733" s="73">
        <v>0</v>
      </c>
      <c r="I733" s="74">
        <v>4578</v>
      </c>
      <c r="J733" s="68">
        <v>0</v>
      </c>
      <c r="K733" s="75">
        <v>4</v>
      </c>
      <c r="L733" s="73">
        <v>0</v>
      </c>
      <c r="M733" s="73">
        <v>4</v>
      </c>
      <c r="N733" s="68">
        <v>0</v>
      </c>
      <c r="O733" s="75">
        <v>14471</v>
      </c>
      <c r="P733" s="73">
        <v>1</v>
      </c>
      <c r="Q733" s="73">
        <v>14476</v>
      </c>
      <c r="R733" s="69">
        <v>6.9079856313898866E-5</v>
      </c>
      <c r="S733" s="73">
        <v>19050</v>
      </c>
      <c r="T733" s="73">
        <v>1</v>
      </c>
      <c r="U733" s="73">
        <v>19058</v>
      </c>
      <c r="V733" s="80">
        <v>5.2490682903784601E-5</v>
      </c>
      <c r="W733" s="81">
        <v>1.3289481476698899E-6</v>
      </c>
      <c r="X733" s="77">
        <v>2.9242427835557698E-4</v>
      </c>
      <c r="Y733" s="81">
        <v>1.0526128132406199E-6</v>
      </c>
      <c r="Z733" s="66">
        <v>0</v>
      </c>
      <c r="AA733" s="77">
        <v>1.7966800865828699E-4</v>
      </c>
      <c r="AC733" s="66" t="s">
        <v>662</v>
      </c>
    </row>
    <row r="734" spans="1:29" s="78" customFormat="1" x14ac:dyDescent="0.2">
      <c r="A734" s="66" t="s">
        <v>771</v>
      </c>
      <c r="B734" s="71" t="s">
        <v>436</v>
      </c>
      <c r="C734" s="66" t="s">
        <v>947</v>
      </c>
      <c r="D734" s="66" t="s">
        <v>320</v>
      </c>
      <c r="E734" s="66" t="s">
        <v>890</v>
      </c>
      <c r="F734" s="66" t="s">
        <v>880</v>
      </c>
      <c r="G734" s="72" t="s">
        <v>832</v>
      </c>
      <c r="H734" s="73" t="s">
        <v>832</v>
      </c>
      <c r="I734" s="74" t="s">
        <v>832</v>
      </c>
      <c r="J734" s="68" t="s">
        <v>832</v>
      </c>
      <c r="K734" s="75" t="s">
        <v>832</v>
      </c>
      <c r="L734" s="73" t="s">
        <v>832</v>
      </c>
      <c r="M734" s="73" t="s">
        <v>832</v>
      </c>
      <c r="N734" s="68" t="s">
        <v>832</v>
      </c>
      <c r="O734" s="75" t="s">
        <v>832</v>
      </c>
      <c r="P734" s="73" t="s">
        <v>832</v>
      </c>
      <c r="Q734" s="73" t="s">
        <v>832</v>
      </c>
      <c r="R734" s="69" t="s">
        <v>832</v>
      </c>
      <c r="S734" s="73" t="s">
        <v>832</v>
      </c>
      <c r="T734" s="73" t="s">
        <v>832</v>
      </c>
      <c r="U734" s="73" t="s">
        <v>832</v>
      </c>
      <c r="V734" s="76" t="s">
        <v>832</v>
      </c>
      <c r="W734" s="66" t="s">
        <v>832</v>
      </c>
      <c r="X734" s="77" t="s">
        <v>832</v>
      </c>
      <c r="Y734" s="66" t="s">
        <v>832</v>
      </c>
      <c r="Z734" s="66" t="s">
        <v>832</v>
      </c>
      <c r="AA734" s="77" t="s">
        <v>832</v>
      </c>
      <c r="AC734" s="66" t="s">
        <v>662</v>
      </c>
    </row>
    <row r="735" spans="1:29" s="82" customFormat="1" x14ac:dyDescent="0.2">
      <c r="A735" s="66" t="s">
        <v>771</v>
      </c>
      <c r="B735" s="71" t="s">
        <v>436</v>
      </c>
      <c r="C735" s="66" t="s">
        <v>947</v>
      </c>
      <c r="D735" s="66" t="s">
        <v>320</v>
      </c>
      <c r="E735" s="66" t="s">
        <v>890</v>
      </c>
      <c r="F735" s="66" t="s">
        <v>881</v>
      </c>
      <c r="G735" s="72">
        <v>10114</v>
      </c>
      <c r="H735" s="73">
        <v>0</v>
      </c>
      <c r="I735" s="74">
        <v>10123</v>
      </c>
      <c r="J735" s="68">
        <v>0</v>
      </c>
      <c r="K735" s="75">
        <v>7045</v>
      </c>
      <c r="L735" s="73">
        <v>0</v>
      </c>
      <c r="M735" s="73">
        <v>7048</v>
      </c>
      <c r="N735" s="68">
        <v>0</v>
      </c>
      <c r="O735" s="75">
        <v>6554</v>
      </c>
      <c r="P735" s="73">
        <v>0</v>
      </c>
      <c r="Q735" s="73">
        <v>6558</v>
      </c>
      <c r="R735" s="69">
        <v>0</v>
      </c>
      <c r="S735" s="73">
        <v>23713</v>
      </c>
      <c r="T735" s="73">
        <v>0</v>
      </c>
      <c r="U735" s="73">
        <v>23729</v>
      </c>
      <c r="V735" s="76">
        <v>0</v>
      </c>
      <c r="W735" s="66">
        <v>0</v>
      </c>
      <c r="X735" s="77">
        <v>1.55551492486101E-4</v>
      </c>
      <c r="Y735" s="66" t="s">
        <v>832</v>
      </c>
      <c r="Z735" s="66" t="s">
        <v>832</v>
      </c>
      <c r="AA735" s="77" t="s">
        <v>832</v>
      </c>
      <c r="AC735" s="66" t="s">
        <v>662</v>
      </c>
    </row>
    <row r="736" spans="1:29" s="82" customFormat="1" x14ac:dyDescent="0.2">
      <c r="A736" s="66" t="s">
        <v>771</v>
      </c>
      <c r="B736" s="71" t="s">
        <v>436</v>
      </c>
      <c r="C736" s="66" t="s">
        <v>947</v>
      </c>
      <c r="D736" s="66" t="s">
        <v>320</v>
      </c>
      <c r="E736" s="66" t="s">
        <v>890</v>
      </c>
      <c r="F736" s="66" t="s">
        <v>882</v>
      </c>
      <c r="G736" s="72">
        <v>9391</v>
      </c>
      <c r="H736" s="73">
        <v>1</v>
      </c>
      <c r="I736" s="74">
        <v>9398</v>
      </c>
      <c r="J736" s="68">
        <v>1.0640561821664184E-4</v>
      </c>
      <c r="K736" s="75">
        <v>12149</v>
      </c>
      <c r="L736" s="73">
        <v>0</v>
      </c>
      <c r="M736" s="73">
        <v>12154</v>
      </c>
      <c r="N736" s="68">
        <v>0</v>
      </c>
      <c r="O736" s="75">
        <v>18854</v>
      </c>
      <c r="P736" s="73">
        <v>2</v>
      </c>
      <c r="Q736" s="73">
        <v>18864</v>
      </c>
      <c r="R736" s="69">
        <v>1.0602205258693808E-4</v>
      </c>
      <c r="S736" s="73">
        <v>40394</v>
      </c>
      <c r="T736" s="73">
        <v>3</v>
      </c>
      <c r="U736" s="73">
        <v>40416</v>
      </c>
      <c r="V736" s="80">
        <v>7.4262940317350299E-5</v>
      </c>
      <c r="W736" s="81">
        <v>1.5315065489835399E-5</v>
      </c>
      <c r="X736" s="77">
        <v>2.1701233408127199E-4</v>
      </c>
      <c r="Y736" s="66" t="s">
        <v>832</v>
      </c>
      <c r="Z736" s="66" t="s">
        <v>832</v>
      </c>
      <c r="AA736" s="77" t="s">
        <v>832</v>
      </c>
      <c r="AC736" s="66" t="s">
        <v>662</v>
      </c>
    </row>
    <row r="737" spans="1:29" s="82" customFormat="1" x14ac:dyDescent="0.2">
      <c r="A737" s="83" t="s">
        <v>771</v>
      </c>
      <c r="B737" s="84" t="s">
        <v>436</v>
      </c>
      <c r="C737" s="83" t="s">
        <v>947</v>
      </c>
      <c r="D737" s="83" t="s">
        <v>320</v>
      </c>
      <c r="E737" s="83" t="s">
        <v>890</v>
      </c>
      <c r="F737" s="83" t="s">
        <v>883</v>
      </c>
      <c r="G737" s="85">
        <v>14588</v>
      </c>
      <c r="H737" s="86">
        <v>0</v>
      </c>
      <c r="I737" s="87">
        <v>14599</v>
      </c>
      <c r="J737" s="88">
        <v>0</v>
      </c>
      <c r="K737" s="89">
        <v>6177</v>
      </c>
      <c r="L737" s="86">
        <v>1</v>
      </c>
      <c r="M737" s="86">
        <v>6185</v>
      </c>
      <c r="N737" s="88">
        <v>1.6168148746968473E-4</v>
      </c>
      <c r="O737" s="89">
        <v>12716</v>
      </c>
      <c r="P737" s="86">
        <v>1</v>
      </c>
      <c r="Q737" s="86">
        <v>12720</v>
      </c>
      <c r="R737" s="90">
        <v>7.8616352201257858E-5</v>
      </c>
      <c r="S737" s="86">
        <v>33481</v>
      </c>
      <c r="T737" s="86">
        <v>2</v>
      </c>
      <c r="U737" s="86">
        <v>33504</v>
      </c>
      <c r="V737" s="94">
        <v>5.9731804199145802E-5</v>
      </c>
      <c r="W737" s="95">
        <v>7.2338804604080303E-6</v>
      </c>
      <c r="X737" s="93">
        <v>2.1575498072242899E-4</v>
      </c>
      <c r="Y737" s="83" t="s">
        <v>832</v>
      </c>
      <c r="Z737" s="83" t="s">
        <v>832</v>
      </c>
      <c r="AA737" s="93" t="s">
        <v>832</v>
      </c>
      <c r="AC737" s="83" t="s">
        <v>662</v>
      </c>
    </row>
    <row r="738" spans="1:29" s="78" customFormat="1" x14ac:dyDescent="0.2">
      <c r="A738" s="66" t="s">
        <v>770</v>
      </c>
      <c r="B738" s="71" t="s">
        <v>203</v>
      </c>
      <c r="C738" s="66" t="s">
        <v>948</v>
      </c>
      <c r="D738" s="66" t="s">
        <v>320</v>
      </c>
      <c r="E738" s="66" t="s">
        <v>308</v>
      </c>
      <c r="F738" s="66" t="s">
        <v>867</v>
      </c>
      <c r="G738" s="72">
        <v>779</v>
      </c>
      <c r="H738" s="73">
        <v>728</v>
      </c>
      <c r="I738" s="74">
        <v>1508</v>
      </c>
      <c r="J738" s="68">
        <v>0.48275862068965519</v>
      </c>
      <c r="K738" s="75">
        <v>2624</v>
      </c>
      <c r="L738" s="73">
        <v>2885</v>
      </c>
      <c r="M738" s="73">
        <v>5509</v>
      </c>
      <c r="N738" s="68">
        <v>0.52368850971138137</v>
      </c>
      <c r="O738" s="75">
        <v>3232</v>
      </c>
      <c r="P738" s="73">
        <v>3542</v>
      </c>
      <c r="Q738" s="73">
        <v>6774</v>
      </c>
      <c r="R738" s="69">
        <v>0.52288160614112789</v>
      </c>
      <c r="S738" s="73">
        <v>6635</v>
      </c>
      <c r="T738" s="73">
        <v>7155</v>
      </c>
      <c r="U738" s="73">
        <v>13791</v>
      </c>
      <c r="V738" s="76">
        <v>0.51885424220449605</v>
      </c>
      <c r="W738" s="66">
        <v>0.51047549379103496</v>
      </c>
      <c r="X738" s="77">
        <v>0.52722503145924204</v>
      </c>
      <c r="Y738" s="66">
        <v>0.518827938390923</v>
      </c>
      <c r="Z738" s="66">
        <v>0.51048526797798199</v>
      </c>
      <c r="AA738" s="77">
        <v>0.52716359835595605</v>
      </c>
      <c r="AC738" s="66" t="s">
        <v>28</v>
      </c>
    </row>
    <row r="739" spans="1:29" s="78" customFormat="1" x14ac:dyDescent="0.2">
      <c r="A739" s="66" t="s">
        <v>770</v>
      </c>
      <c r="B739" s="71" t="s">
        <v>203</v>
      </c>
      <c r="C739" s="66" t="s">
        <v>948</v>
      </c>
      <c r="D739" s="66" t="s">
        <v>320</v>
      </c>
      <c r="E739" s="66" t="s">
        <v>308</v>
      </c>
      <c r="F739" s="66" t="s">
        <v>868</v>
      </c>
      <c r="G739" s="72">
        <v>252</v>
      </c>
      <c r="H739" s="73">
        <v>232</v>
      </c>
      <c r="I739" s="74">
        <v>484</v>
      </c>
      <c r="J739" s="68">
        <v>0.47933884297520662</v>
      </c>
      <c r="K739" s="75">
        <v>468</v>
      </c>
      <c r="L739" s="73">
        <v>527</v>
      </c>
      <c r="M739" s="73">
        <v>995</v>
      </c>
      <c r="N739" s="68">
        <v>0.52964824120603016</v>
      </c>
      <c r="O739" s="75">
        <v>949</v>
      </c>
      <c r="P739" s="73">
        <v>749</v>
      </c>
      <c r="Q739" s="73">
        <v>1698</v>
      </c>
      <c r="R739" s="69">
        <v>0.44110718492343937</v>
      </c>
      <c r="S739" s="73">
        <v>1669</v>
      </c>
      <c r="T739" s="73">
        <v>1508</v>
      </c>
      <c r="U739" s="73">
        <v>3177</v>
      </c>
      <c r="V739" s="76">
        <v>0.47466163046899601</v>
      </c>
      <c r="W739" s="66">
        <v>0.45717029340884802</v>
      </c>
      <c r="X739" s="77">
        <v>0.492199666434053</v>
      </c>
      <c r="Y739" s="66">
        <v>0.474632910427018</v>
      </c>
      <c r="Z739" s="66">
        <v>0.457293542064869</v>
      </c>
      <c r="AA739" s="77">
        <v>0.492013109065638</v>
      </c>
      <c r="AC739" s="66" t="s">
        <v>28</v>
      </c>
    </row>
    <row r="740" spans="1:29" s="78" customFormat="1" x14ac:dyDescent="0.2">
      <c r="A740" s="66" t="s">
        <v>770</v>
      </c>
      <c r="B740" s="71" t="s">
        <v>203</v>
      </c>
      <c r="C740" s="66" t="s">
        <v>948</v>
      </c>
      <c r="D740" s="66" t="s">
        <v>320</v>
      </c>
      <c r="E740" s="66" t="s">
        <v>308</v>
      </c>
      <c r="F740" s="66" t="s">
        <v>869</v>
      </c>
      <c r="G740" s="72">
        <v>4153</v>
      </c>
      <c r="H740" s="73">
        <v>4177</v>
      </c>
      <c r="I740" s="74">
        <v>8330</v>
      </c>
      <c r="J740" s="68">
        <v>0.50144057623049221</v>
      </c>
      <c r="K740" s="75">
        <v>4319</v>
      </c>
      <c r="L740" s="73">
        <v>4253</v>
      </c>
      <c r="M740" s="73">
        <v>8573</v>
      </c>
      <c r="N740" s="68">
        <v>0.4960923830631051</v>
      </c>
      <c r="O740" s="75">
        <v>3667</v>
      </c>
      <c r="P740" s="73">
        <v>3680</v>
      </c>
      <c r="Q740" s="73">
        <v>7348</v>
      </c>
      <c r="R740" s="69">
        <v>0.50081654872074033</v>
      </c>
      <c r="S740" s="73">
        <v>12139</v>
      </c>
      <c r="T740" s="73">
        <v>12110</v>
      </c>
      <c r="U740" s="73">
        <v>24251</v>
      </c>
      <c r="V740" s="76">
        <v>0.49940203719741</v>
      </c>
      <c r="W740" s="66">
        <v>0.49308861568670997</v>
      </c>
      <c r="X740" s="77">
        <v>0.50571560206225596</v>
      </c>
      <c r="Y740" s="66">
        <v>0.49937466738618802</v>
      </c>
      <c r="Z740" s="66">
        <v>0.49308138695342202</v>
      </c>
      <c r="AA740" s="77">
        <v>0.50566807156612603</v>
      </c>
      <c r="AC740" s="66" t="s">
        <v>28</v>
      </c>
    </row>
    <row r="741" spans="1:29" s="78" customFormat="1" x14ac:dyDescent="0.2">
      <c r="A741" s="66" t="s">
        <v>770</v>
      </c>
      <c r="B741" s="71" t="s">
        <v>203</v>
      </c>
      <c r="C741" s="66" t="s">
        <v>948</v>
      </c>
      <c r="D741" s="66" t="s">
        <v>320</v>
      </c>
      <c r="E741" s="66" t="s">
        <v>308</v>
      </c>
      <c r="F741" s="66" t="s">
        <v>870</v>
      </c>
      <c r="G741" s="72">
        <v>252</v>
      </c>
      <c r="H741" s="73">
        <v>0</v>
      </c>
      <c r="I741" s="74">
        <v>252</v>
      </c>
      <c r="J741" s="68">
        <v>0</v>
      </c>
      <c r="K741" s="75">
        <v>1066</v>
      </c>
      <c r="L741" s="73">
        <v>0</v>
      </c>
      <c r="M741" s="73">
        <v>1066</v>
      </c>
      <c r="N741" s="68">
        <v>0</v>
      </c>
      <c r="O741" s="75">
        <v>3258</v>
      </c>
      <c r="P741" s="73">
        <v>0</v>
      </c>
      <c r="Q741" s="73">
        <v>3260</v>
      </c>
      <c r="R741" s="69">
        <v>0</v>
      </c>
      <c r="S741" s="73">
        <v>4576</v>
      </c>
      <c r="T741" s="73">
        <v>0</v>
      </c>
      <c r="U741" s="73">
        <v>4578</v>
      </c>
      <c r="V741" s="76">
        <v>0</v>
      </c>
      <c r="W741" s="66">
        <v>0</v>
      </c>
      <c r="X741" s="77">
        <v>8.0581140381529601E-4</v>
      </c>
      <c r="Y741" s="66">
        <v>0</v>
      </c>
      <c r="Z741" s="66">
        <v>0</v>
      </c>
      <c r="AA741" s="77">
        <v>2.95579499869318E-4</v>
      </c>
      <c r="AC741" s="66" t="s">
        <v>28</v>
      </c>
    </row>
    <row r="742" spans="1:29" s="78" customFormat="1" x14ac:dyDescent="0.2">
      <c r="A742" s="66" t="s">
        <v>770</v>
      </c>
      <c r="B742" s="71" t="s">
        <v>203</v>
      </c>
      <c r="C742" s="66" t="s">
        <v>948</v>
      </c>
      <c r="D742" s="66" t="s">
        <v>320</v>
      </c>
      <c r="E742" s="66" t="s">
        <v>308</v>
      </c>
      <c r="F742" s="66" t="s">
        <v>871</v>
      </c>
      <c r="G742" s="72">
        <v>1395</v>
      </c>
      <c r="H742" s="73">
        <v>0</v>
      </c>
      <c r="I742" s="74">
        <v>1395</v>
      </c>
      <c r="J742" s="68">
        <v>0</v>
      </c>
      <c r="K742" s="75">
        <v>8047</v>
      </c>
      <c r="L742" s="73">
        <v>0</v>
      </c>
      <c r="M742" s="73">
        <v>8047</v>
      </c>
      <c r="N742" s="68">
        <v>0</v>
      </c>
      <c r="O742" s="75">
        <v>20275</v>
      </c>
      <c r="P742" s="73">
        <v>0</v>
      </c>
      <c r="Q742" s="73">
        <v>20276</v>
      </c>
      <c r="R742" s="69">
        <v>0</v>
      </c>
      <c r="S742" s="73">
        <v>29717</v>
      </c>
      <c r="T742" s="73">
        <v>0</v>
      </c>
      <c r="U742" s="73">
        <v>29718</v>
      </c>
      <c r="V742" s="76">
        <v>0</v>
      </c>
      <c r="W742" s="66">
        <v>0</v>
      </c>
      <c r="X742" s="77">
        <v>1.2412593823621899E-4</v>
      </c>
      <c r="Y742" s="66">
        <v>0</v>
      </c>
      <c r="Z742" s="66">
        <v>0</v>
      </c>
      <c r="AA742" s="79">
        <v>4.55207772387519E-5</v>
      </c>
      <c r="AC742" s="66" t="s">
        <v>28</v>
      </c>
    </row>
    <row r="743" spans="1:29" s="78" customFormat="1" x14ac:dyDescent="0.2">
      <c r="A743" s="66" t="s">
        <v>770</v>
      </c>
      <c r="B743" s="71" t="s">
        <v>203</v>
      </c>
      <c r="C743" s="66" t="s">
        <v>948</v>
      </c>
      <c r="D743" s="66" t="s">
        <v>320</v>
      </c>
      <c r="E743" s="66" t="s">
        <v>308</v>
      </c>
      <c r="F743" s="66" t="s">
        <v>872</v>
      </c>
      <c r="G743" s="72">
        <v>24</v>
      </c>
      <c r="H743" s="73">
        <v>0</v>
      </c>
      <c r="I743" s="74">
        <v>24</v>
      </c>
      <c r="J743" s="68">
        <v>0</v>
      </c>
      <c r="K743" s="75">
        <v>10094</v>
      </c>
      <c r="L743" s="73">
        <v>0</v>
      </c>
      <c r="M743" s="73">
        <v>10095</v>
      </c>
      <c r="N743" s="68">
        <v>0</v>
      </c>
      <c r="O743" s="75">
        <v>15958</v>
      </c>
      <c r="P743" s="73">
        <v>0</v>
      </c>
      <c r="Q743" s="73">
        <v>15958</v>
      </c>
      <c r="R743" s="69">
        <v>0</v>
      </c>
      <c r="S743" s="73">
        <v>26076</v>
      </c>
      <c r="T743" s="73">
        <v>0</v>
      </c>
      <c r="U743" s="73">
        <v>26077</v>
      </c>
      <c r="V743" s="76">
        <v>0</v>
      </c>
      <c r="W743" s="66">
        <v>0</v>
      </c>
      <c r="X743" s="77">
        <v>1.41456455746882E-4</v>
      </c>
      <c r="Y743" s="66">
        <v>0</v>
      </c>
      <c r="Z743" s="66">
        <v>0</v>
      </c>
      <c r="AA743" s="79">
        <v>5.18766926707662E-5</v>
      </c>
      <c r="AC743" s="66" t="s">
        <v>28</v>
      </c>
    </row>
    <row r="744" spans="1:29" s="78" customFormat="1" x14ac:dyDescent="0.2">
      <c r="A744" s="66" t="s">
        <v>770</v>
      </c>
      <c r="B744" s="71" t="s">
        <v>203</v>
      </c>
      <c r="C744" s="66" t="s">
        <v>948</v>
      </c>
      <c r="D744" s="66" t="s">
        <v>320</v>
      </c>
      <c r="E744" s="66" t="s">
        <v>308</v>
      </c>
      <c r="F744" s="66" t="s">
        <v>873</v>
      </c>
      <c r="G744" s="72">
        <v>5135</v>
      </c>
      <c r="H744" s="73">
        <v>1</v>
      </c>
      <c r="I744" s="74">
        <v>5136</v>
      </c>
      <c r="J744" s="68">
        <v>1.9470404984423675E-4</v>
      </c>
      <c r="K744" s="75">
        <v>14173</v>
      </c>
      <c r="L744" s="73">
        <v>0</v>
      </c>
      <c r="M744" s="73">
        <v>14174</v>
      </c>
      <c r="N744" s="68">
        <v>0</v>
      </c>
      <c r="O744" s="75">
        <v>16723</v>
      </c>
      <c r="P744" s="73">
        <v>1</v>
      </c>
      <c r="Q744" s="73">
        <v>16727</v>
      </c>
      <c r="R744" s="69">
        <v>5.9783583427990673E-5</v>
      </c>
      <c r="S744" s="73">
        <v>36031</v>
      </c>
      <c r="T744" s="73">
        <v>2</v>
      </c>
      <c r="U744" s="73">
        <v>36037</v>
      </c>
      <c r="V744" s="80">
        <v>5.5504676268975697E-5</v>
      </c>
      <c r="W744" s="81">
        <v>6.7219444809434003E-6</v>
      </c>
      <c r="X744" s="77">
        <v>2.00487439474928E-4</v>
      </c>
      <c r="Y744" s="81">
        <v>1.19716052409467E-5</v>
      </c>
      <c r="Z744" s="66">
        <v>0</v>
      </c>
      <c r="AA744" s="77">
        <v>1.3045956147480901E-4</v>
      </c>
      <c r="AC744" s="66" t="s">
        <v>28</v>
      </c>
    </row>
    <row r="745" spans="1:29" s="78" customFormat="1" x14ac:dyDescent="0.2">
      <c r="A745" s="66" t="s">
        <v>770</v>
      </c>
      <c r="B745" s="71" t="s">
        <v>203</v>
      </c>
      <c r="C745" s="66" t="s">
        <v>948</v>
      </c>
      <c r="D745" s="66" t="s">
        <v>320</v>
      </c>
      <c r="E745" s="66" t="s">
        <v>308</v>
      </c>
      <c r="F745" s="66" t="s">
        <v>874</v>
      </c>
      <c r="G745" s="72">
        <v>46</v>
      </c>
      <c r="H745" s="73">
        <v>0</v>
      </c>
      <c r="I745" s="74">
        <v>46</v>
      </c>
      <c r="J745" s="68">
        <v>0</v>
      </c>
      <c r="K745" s="75">
        <v>346</v>
      </c>
      <c r="L745" s="73">
        <v>0</v>
      </c>
      <c r="M745" s="73">
        <v>346</v>
      </c>
      <c r="N745" s="68">
        <v>0</v>
      </c>
      <c r="O745" s="75">
        <v>893</v>
      </c>
      <c r="P745" s="73">
        <v>1</v>
      </c>
      <c r="Q745" s="73">
        <v>894</v>
      </c>
      <c r="R745" s="69">
        <v>1.1185682326621924E-3</v>
      </c>
      <c r="S745" s="73">
        <v>1285</v>
      </c>
      <c r="T745" s="73">
        <v>1</v>
      </c>
      <c r="U745" s="73">
        <v>1286</v>
      </c>
      <c r="V745" s="76">
        <v>7.7760497667185102E-4</v>
      </c>
      <c r="W745" s="81">
        <v>1.9687059694303001E-5</v>
      </c>
      <c r="X745" s="77">
        <v>4.3248445301417998E-3</v>
      </c>
      <c r="Y745" s="66">
        <v>7.2391583706113503E-4</v>
      </c>
      <c r="Z745" s="66">
        <v>0</v>
      </c>
      <c r="AA745" s="77">
        <v>3.3657361844334401E-3</v>
      </c>
      <c r="AC745" s="66" t="s">
        <v>28</v>
      </c>
    </row>
    <row r="746" spans="1:29" s="78" customFormat="1" x14ac:dyDescent="0.2">
      <c r="A746" s="66" t="s">
        <v>770</v>
      </c>
      <c r="B746" s="71" t="s">
        <v>203</v>
      </c>
      <c r="C746" s="66" t="s">
        <v>948</v>
      </c>
      <c r="D746" s="66" t="s">
        <v>320</v>
      </c>
      <c r="E746" s="66" t="s">
        <v>308</v>
      </c>
      <c r="F746" s="66" t="s">
        <v>875</v>
      </c>
      <c r="G746" s="72">
        <v>1123</v>
      </c>
      <c r="H746" s="73">
        <v>0</v>
      </c>
      <c r="I746" s="74">
        <v>1123</v>
      </c>
      <c r="J746" s="68">
        <v>0</v>
      </c>
      <c r="K746" s="75">
        <v>16223</v>
      </c>
      <c r="L746" s="73">
        <v>0</v>
      </c>
      <c r="M746" s="73">
        <v>16224</v>
      </c>
      <c r="N746" s="68">
        <v>0</v>
      </c>
      <c r="O746" s="75">
        <v>21147</v>
      </c>
      <c r="P746" s="73">
        <v>0</v>
      </c>
      <c r="Q746" s="73">
        <v>21149</v>
      </c>
      <c r="R746" s="69">
        <v>0</v>
      </c>
      <c r="S746" s="73">
        <v>38493</v>
      </c>
      <c r="T746" s="73">
        <v>0</v>
      </c>
      <c r="U746" s="73">
        <v>38496</v>
      </c>
      <c r="V746" s="76">
        <v>0</v>
      </c>
      <c r="W746" s="66">
        <v>0</v>
      </c>
      <c r="X746" s="79">
        <v>9.5827883057605801E-5</v>
      </c>
      <c r="Y746" s="66">
        <v>0</v>
      </c>
      <c r="Z746" s="66">
        <v>0</v>
      </c>
      <c r="AA746" s="79">
        <v>3.5142700150233597E-5</v>
      </c>
      <c r="AC746" s="66" t="s">
        <v>28</v>
      </c>
    </row>
    <row r="747" spans="1:29" s="78" customFormat="1" x14ac:dyDescent="0.2">
      <c r="A747" s="66" t="s">
        <v>770</v>
      </c>
      <c r="B747" s="71" t="s">
        <v>203</v>
      </c>
      <c r="C747" s="66" t="s">
        <v>948</v>
      </c>
      <c r="D747" s="66" t="s">
        <v>320</v>
      </c>
      <c r="E747" s="66" t="s">
        <v>308</v>
      </c>
      <c r="F747" s="66" t="s">
        <v>876</v>
      </c>
      <c r="G747" s="72">
        <v>719</v>
      </c>
      <c r="H747" s="73">
        <v>0</v>
      </c>
      <c r="I747" s="74">
        <v>719</v>
      </c>
      <c r="J747" s="68">
        <v>0</v>
      </c>
      <c r="K747" s="75">
        <v>1735</v>
      </c>
      <c r="L747" s="73">
        <v>0</v>
      </c>
      <c r="M747" s="73">
        <v>1735</v>
      </c>
      <c r="N747" s="68">
        <v>0</v>
      </c>
      <c r="O747" s="75">
        <v>2024</v>
      </c>
      <c r="P747" s="73">
        <v>1</v>
      </c>
      <c r="Q747" s="73">
        <v>2026</v>
      </c>
      <c r="R747" s="69">
        <v>4.935834155972359E-4</v>
      </c>
      <c r="S747" s="73">
        <v>4478</v>
      </c>
      <c r="T747" s="73">
        <v>1</v>
      </c>
      <c r="U747" s="73">
        <v>4480</v>
      </c>
      <c r="V747" s="76">
        <v>2.23264121455682E-4</v>
      </c>
      <c r="W747" s="81">
        <v>5.6525421811193801E-6</v>
      </c>
      <c r="X747" s="77">
        <v>1.24331341351545E-3</v>
      </c>
      <c r="Y747" s="66">
        <v>1.71754471127084E-4</v>
      </c>
      <c r="Z747" s="66">
        <v>0</v>
      </c>
      <c r="AA747" s="77">
        <v>9.3119251244005497E-4</v>
      </c>
      <c r="AC747" s="66" t="s">
        <v>28</v>
      </c>
    </row>
    <row r="748" spans="1:29" s="78" customFormat="1" x14ac:dyDescent="0.2">
      <c r="A748" s="66" t="s">
        <v>770</v>
      </c>
      <c r="B748" s="71" t="s">
        <v>203</v>
      </c>
      <c r="C748" s="66" t="s">
        <v>948</v>
      </c>
      <c r="D748" s="66" t="s">
        <v>320</v>
      </c>
      <c r="E748" s="66" t="s">
        <v>308</v>
      </c>
      <c r="F748" s="66" t="s">
        <v>877</v>
      </c>
      <c r="G748" s="72">
        <v>495</v>
      </c>
      <c r="H748" s="73">
        <v>0</v>
      </c>
      <c r="I748" s="74">
        <v>495</v>
      </c>
      <c r="J748" s="68">
        <v>0</v>
      </c>
      <c r="K748" s="75">
        <v>2656</v>
      </c>
      <c r="L748" s="73">
        <v>0</v>
      </c>
      <c r="M748" s="73">
        <v>2656</v>
      </c>
      <c r="N748" s="68">
        <v>0</v>
      </c>
      <c r="O748" s="75">
        <v>4534</v>
      </c>
      <c r="P748" s="73">
        <v>1</v>
      </c>
      <c r="Q748" s="73">
        <v>4535</v>
      </c>
      <c r="R748" s="69">
        <v>2.205071664829107E-4</v>
      </c>
      <c r="S748" s="73">
        <v>7685</v>
      </c>
      <c r="T748" s="73">
        <v>1</v>
      </c>
      <c r="U748" s="73">
        <v>7686</v>
      </c>
      <c r="V748" s="76">
        <v>1.3010668748373699E-4</v>
      </c>
      <c r="W748" s="81">
        <v>3.2940107059200801E-6</v>
      </c>
      <c r="X748" s="77">
        <v>7.2469251402730399E-4</v>
      </c>
      <c r="Y748" s="81">
        <v>8.0635734389883205E-5</v>
      </c>
      <c r="Z748" s="66">
        <v>0</v>
      </c>
      <c r="AA748" s="77">
        <v>5.23286498510912E-4</v>
      </c>
      <c r="AC748" s="66" t="s">
        <v>28</v>
      </c>
    </row>
    <row r="749" spans="1:29" s="78" customFormat="1" x14ac:dyDescent="0.2">
      <c r="A749" s="66" t="s">
        <v>770</v>
      </c>
      <c r="B749" s="71" t="s">
        <v>203</v>
      </c>
      <c r="C749" s="66" t="s">
        <v>948</v>
      </c>
      <c r="D749" s="66" t="s">
        <v>320</v>
      </c>
      <c r="E749" s="66" t="s">
        <v>308</v>
      </c>
      <c r="F749" s="66" t="s">
        <v>878</v>
      </c>
      <c r="G749" s="72">
        <v>446</v>
      </c>
      <c r="H749" s="73">
        <v>0</v>
      </c>
      <c r="I749" s="74">
        <v>446</v>
      </c>
      <c r="J749" s="68">
        <v>0</v>
      </c>
      <c r="K749" s="75">
        <v>2635</v>
      </c>
      <c r="L749" s="73">
        <v>0</v>
      </c>
      <c r="M749" s="73">
        <v>2635</v>
      </c>
      <c r="N749" s="68">
        <v>0</v>
      </c>
      <c r="O749" s="75">
        <v>2649</v>
      </c>
      <c r="P749" s="73">
        <v>0</v>
      </c>
      <c r="Q749" s="73">
        <v>2649</v>
      </c>
      <c r="R749" s="69">
        <v>0</v>
      </c>
      <c r="S749" s="73">
        <v>5730</v>
      </c>
      <c r="T749" s="73">
        <v>0</v>
      </c>
      <c r="U749" s="73">
        <v>5730</v>
      </c>
      <c r="V749" s="76">
        <v>0</v>
      </c>
      <c r="W749" s="66">
        <v>0</v>
      </c>
      <c r="X749" s="77">
        <v>6.4357631571098804E-4</v>
      </c>
      <c r="Y749" s="66">
        <v>0</v>
      </c>
      <c r="Z749" s="66">
        <v>0</v>
      </c>
      <c r="AA749" s="77">
        <v>2.3605795017534801E-4</v>
      </c>
      <c r="AC749" s="66" t="s">
        <v>28</v>
      </c>
    </row>
    <row r="750" spans="1:29" s="78" customFormat="1" x14ac:dyDescent="0.2">
      <c r="A750" s="66" t="s">
        <v>770</v>
      </c>
      <c r="B750" s="71" t="s">
        <v>203</v>
      </c>
      <c r="C750" s="66" t="s">
        <v>948</v>
      </c>
      <c r="D750" s="66" t="s">
        <v>320</v>
      </c>
      <c r="E750" s="66" t="s">
        <v>308</v>
      </c>
      <c r="F750" s="66" t="s">
        <v>879</v>
      </c>
      <c r="G750" s="72">
        <v>1267</v>
      </c>
      <c r="H750" s="73">
        <v>0</v>
      </c>
      <c r="I750" s="74">
        <v>1267</v>
      </c>
      <c r="J750" s="68">
        <v>0</v>
      </c>
      <c r="K750" s="75">
        <v>1048</v>
      </c>
      <c r="L750" s="73">
        <v>0</v>
      </c>
      <c r="M750" s="73">
        <v>1049</v>
      </c>
      <c r="N750" s="68">
        <v>0</v>
      </c>
      <c r="O750" s="75">
        <v>1594</v>
      </c>
      <c r="P750" s="73">
        <v>0</v>
      </c>
      <c r="Q750" s="73">
        <v>1594</v>
      </c>
      <c r="R750" s="69">
        <v>0</v>
      </c>
      <c r="S750" s="73">
        <v>3909</v>
      </c>
      <c r="T750" s="73">
        <v>0</v>
      </c>
      <c r="U750" s="73">
        <v>3910</v>
      </c>
      <c r="V750" s="76">
        <v>0</v>
      </c>
      <c r="W750" s="66">
        <v>0</v>
      </c>
      <c r="X750" s="77">
        <v>9.43243649123515E-4</v>
      </c>
      <c r="Y750" s="66">
        <v>0</v>
      </c>
      <c r="Z750" s="66">
        <v>0</v>
      </c>
      <c r="AA750" s="77">
        <v>3.4600605780071798E-4</v>
      </c>
      <c r="AC750" s="66" t="s">
        <v>28</v>
      </c>
    </row>
    <row r="751" spans="1:29" s="78" customFormat="1" x14ac:dyDescent="0.2">
      <c r="A751" s="66" t="s">
        <v>770</v>
      </c>
      <c r="B751" s="71" t="s">
        <v>203</v>
      </c>
      <c r="C751" s="66" t="s">
        <v>948</v>
      </c>
      <c r="D751" s="66" t="s">
        <v>320</v>
      </c>
      <c r="E751" s="66" t="s">
        <v>308</v>
      </c>
      <c r="F751" s="66" t="s">
        <v>880</v>
      </c>
      <c r="G751" s="72" t="s">
        <v>832</v>
      </c>
      <c r="H751" s="73" t="s">
        <v>832</v>
      </c>
      <c r="I751" s="74" t="s">
        <v>832</v>
      </c>
      <c r="J751" s="68" t="s">
        <v>832</v>
      </c>
      <c r="K751" s="75">
        <v>2032</v>
      </c>
      <c r="L751" s="73">
        <v>0</v>
      </c>
      <c r="M751" s="73">
        <v>2032</v>
      </c>
      <c r="N751" s="68">
        <v>0</v>
      </c>
      <c r="O751" s="75">
        <v>163</v>
      </c>
      <c r="P751" s="73">
        <v>0</v>
      </c>
      <c r="Q751" s="73">
        <v>163</v>
      </c>
      <c r="R751" s="69">
        <v>0</v>
      </c>
      <c r="S751" s="73">
        <v>2195</v>
      </c>
      <c r="T751" s="73">
        <v>0</v>
      </c>
      <c r="U751" s="73">
        <v>2195</v>
      </c>
      <c r="V751" s="76">
        <v>0</v>
      </c>
      <c r="W751" s="66">
        <v>0</v>
      </c>
      <c r="X751" s="77">
        <v>1.67917150614216E-3</v>
      </c>
      <c r="Y751" s="66">
        <v>0</v>
      </c>
      <c r="Z751" s="66">
        <v>0</v>
      </c>
      <c r="AA751" s="77">
        <v>6.1610704243703204E-4</v>
      </c>
      <c r="AC751" s="66" t="s">
        <v>28</v>
      </c>
    </row>
    <row r="752" spans="1:29" s="82" customFormat="1" x14ac:dyDescent="0.2">
      <c r="A752" s="66" t="s">
        <v>770</v>
      </c>
      <c r="B752" s="71" t="s">
        <v>203</v>
      </c>
      <c r="C752" s="66" t="s">
        <v>948</v>
      </c>
      <c r="D752" s="66" t="s">
        <v>320</v>
      </c>
      <c r="E752" s="66" t="s">
        <v>308</v>
      </c>
      <c r="F752" s="66" t="s">
        <v>881</v>
      </c>
      <c r="G752" s="72">
        <v>8079</v>
      </c>
      <c r="H752" s="73">
        <v>0</v>
      </c>
      <c r="I752" s="74">
        <v>8081</v>
      </c>
      <c r="J752" s="68">
        <v>0</v>
      </c>
      <c r="K752" s="75">
        <v>7397</v>
      </c>
      <c r="L752" s="73">
        <v>0</v>
      </c>
      <c r="M752" s="73">
        <v>7399</v>
      </c>
      <c r="N752" s="68">
        <v>0</v>
      </c>
      <c r="O752" s="75">
        <v>4237</v>
      </c>
      <c r="P752" s="73">
        <v>0</v>
      </c>
      <c r="Q752" s="73">
        <v>4237</v>
      </c>
      <c r="R752" s="69">
        <v>0</v>
      </c>
      <c r="S752" s="73">
        <v>19713</v>
      </c>
      <c r="T752" s="73">
        <v>0</v>
      </c>
      <c r="U752" s="73">
        <v>19717</v>
      </c>
      <c r="V752" s="76">
        <v>0</v>
      </c>
      <c r="W752" s="66">
        <v>0</v>
      </c>
      <c r="X752" s="77">
        <v>1.87111770251505E-4</v>
      </c>
      <c r="Y752" s="66" t="s">
        <v>832</v>
      </c>
      <c r="Z752" s="66" t="s">
        <v>832</v>
      </c>
      <c r="AA752" s="77" t="s">
        <v>832</v>
      </c>
      <c r="AC752" s="66" t="s">
        <v>28</v>
      </c>
    </row>
    <row r="753" spans="1:29" s="82" customFormat="1" x14ac:dyDescent="0.2">
      <c r="A753" s="66" t="s">
        <v>770</v>
      </c>
      <c r="B753" s="71" t="s">
        <v>203</v>
      </c>
      <c r="C753" s="66" t="s">
        <v>948</v>
      </c>
      <c r="D753" s="66" t="s">
        <v>320</v>
      </c>
      <c r="E753" s="66" t="s">
        <v>308</v>
      </c>
      <c r="F753" s="66" t="s">
        <v>882</v>
      </c>
      <c r="G753" s="72">
        <v>10164</v>
      </c>
      <c r="H753" s="73">
        <v>0</v>
      </c>
      <c r="I753" s="74">
        <v>10165</v>
      </c>
      <c r="J753" s="68">
        <v>0</v>
      </c>
      <c r="K753" s="75">
        <v>8532</v>
      </c>
      <c r="L753" s="73">
        <v>1</v>
      </c>
      <c r="M753" s="73">
        <v>8536</v>
      </c>
      <c r="N753" s="68">
        <v>1.1715089034676664E-4</v>
      </c>
      <c r="O753" s="75">
        <v>4617</v>
      </c>
      <c r="P753" s="73">
        <v>1</v>
      </c>
      <c r="Q753" s="73">
        <v>4618</v>
      </c>
      <c r="R753" s="69">
        <v>2.1654395842355997E-4</v>
      </c>
      <c r="S753" s="73">
        <v>23313</v>
      </c>
      <c r="T753" s="73">
        <v>2</v>
      </c>
      <c r="U753" s="73">
        <v>23319</v>
      </c>
      <c r="V753" s="80">
        <v>8.5781685610122194E-5</v>
      </c>
      <c r="W753" s="81">
        <v>1.03887289231471E-5</v>
      </c>
      <c r="X753" s="77">
        <v>3.0983822510709702E-4</v>
      </c>
      <c r="Y753" s="66" t="s">
        <v>832</v>
      </c>
      <c r="Z753" s="66" t="s">
        <v>832</v>
      </c>
      <c r="AA753" s="77" t="s">
        <v>832</v>
      </c>
      <c r="AC753" s="66" t="s">
        <v>28</v>
      </c>
    </row>
    <row r="754" spans="1:29" s="82" customFormat="1" x14ac:dyDescent="0.2">
      <c r="A754" s="83" t="s">
        <v>770</v>
      </c>
      <c r="B754" s="84" t="s">
        <v>203</v>
      </c>
      <c r="C754" s="83" t="s">
        <v>948</v>
      </c>
      <c r="D754" s="83" t="s">
        <v>320</v>
      </c>
      <c r="E754" s="83" t="s">
        <v>308</v>
      </c>
      <c r="F754" s="83" t="s">
        <v>883</v>
      </c>
      <c r="G754" s="85">
        <v>2643</v>
      </c>
      <c r="H754" s="86">
        <v>0</v>
      </c>
      <c r="I754" s="87">
        <v>2643</v>
      </c>
      <c r="J754" s="88">
        <v>0</v>
      </c>
      <c r="K754" s="89">
        <v>9677</v>
      </c>
      <c r="L754" s="86">
        <v>0</v>
      </c>
      <c r="M754" s="86">
        <v>9677</v>
      </c>
      <c r="N754" s="88">
        <v>0</v>
      </c>
      <c r="O754" s="89">
        <v>17813</v>
      </c>
      <c r="P754" s="86">
        <v>1</v>
      </c>
      <c r="Q754" s="86">
        <v>17819</v>
      </c>
      <c r="R754" s="90">
        <v>5.611987204669173E-5</v>
      </c>
      <c r="S754" s="86">
        <v>30133</v>
      </c>
      <c r="T754" s="86">
        <v>1</v>
      </c>
      <c r="U754" s="86">
        <v>30139</v>
      </c>
      <c r="V754" s="94">
        <v>3.3185106524191901E-5</v>
      </c>
      <c r="W754" s="95">
        <v>8.4017380197149095E-7</v>
      </c>
      <c r="X754" s="93">
        <v>1.84881554755071E-4</v>
      </c>
      <c r="Y754" s="83" t="s">
        <v>832</v>
      </c>
      <c r="Z754" s="83" t="s">
        <v>832</v>
      </c>
      <c r="AA754" s="93" t="s">
        <v>832</v>
      </c>
      <c r="AC754" s="83" t="s">
        <v>28</v>
      </c>
    </row>
    <row r="755" spans="1:29" s="78" customFormat="1" x14ac:dyDescent="0.2">
      <c r="A755" s="66" t="s">
        <v>769</v>
      </c>
      <c r="B755" s="71" t="s">
        <v>459</v>
      </c>
      <c r="C755" s="66" t="s">
        <v>949</v>
      </c>
      <c r="D755" s="66" t="s">
        <v>308</v>
      </c>
      <c r="E755" s="66" t="s">
        <v>28</v>
      </c>
      <c r="F755" s="66" t="s">
        <v>867</v>
      </c>
      <c r="G755" s="72" t="s">
        <v>832</v>
      </c>
      <c r="H755" s="73" t="s">
        <v>832</v>
      </c>
      <c r="I755" s="74" t="s">
        <v>832</v>
      </c>
      <c r="J755" s="68" t="s">
        <v>832</v>
      </c>
      <c r="K755" s="75" t="s">
        <v>832</v>
      </c>
      <c r="L755" s="73" t="s">
        <v>832</v>
      </c>
      <c r="M755" s="73" t="s">
        <v>832</v>
      </c>
      <c r="N755" s="68" t="s">
        <v>832</v>
      </c>
      <c r="O755" s="75" t="s">
        <v>832</v>
      </c>
      <c r="P755" s="73" t="s">
        <v>832</v>
      </c>
      <c r="Q755" s="73" t="s">
        <v>832</v>
      </c>
      <c r="R755" s="69" t="s">
        <v>832</v>
      </c>
      <c r="S755" s="73" t="s">
        <v>832</v>
      </c>
      <c r="T755" s="73" t="s">
        <v>832</v>
      </c>
      <c r="U755" s="73" t="s">
        <v>832</v>
      </c>
      <c r="V755" s="76" t="s">
        <v>832</v>
      </c>
      <c r="W755" s="66" t="s">
        <v>832</v>
      </c>
      <c r="X755" s="77" t="s">
        <v>832</v>
      </c>
      <c r="Y755" s="66" t="s">
        <v>832</v>
      </c>
      <c r="Z755" s="66" t="s">
        <v>832</v>
      </c>
      <c r="AA755" s="77" t="s">
        <v>832</v>
      </c>
      <c r="AC755" s="66" t="s">
        <v>320</v>
      </c>
    </row>
    <row r="756" spans="1:29" s="78" customFormat="1" x14ac:dyDescent="0.2">
      <c r="A756" s="66" t="s">
        <v>769</v>
      </c>
      <c r="B756" s="71" t="s">
        <v>459</v>
      </c>
      <c r="C756" s="66" t="s">
        <v>949</v>
      </c>
      <c r="D756" s="66" t="s">
        <v>308</v>
      </c>
      <c r="E756" s="66" t="s">
        <v>28</v>
      </c>
      <c r="F756" s="66" t="s">
        <v>868</v>
      </c>
      <c r="G756" s="72" t="s">
        <v>832</v>
      </c>
      <c r="H756" s="73" t="s">
        <v>832</v>
      </c>
      <c r="I756" s="74" t="s">
        <v>832</v>
      </c>
      <c r="J756" s="68" t="s">
        <v>832</v>
      </c>
      <c r="K756" s="75" t="s">
        <v>832</v>
      </c>
      <c r="L756" s="73" t="s">
        <v>832</v>
      </c>
      <c r="M756" s="73" t="s">
        <v>832</v>
      </c>
      <c r="N756" s="68" t="s">
        <v>832</v>
      </c>
      <c r="O756" s="75" t="s">
        <v>832</v>
      </c>
      <c r="P756" s="73" t="s">
        <v>832</v>
      </c>
      <c r="Q756" s="73" t="s">
        <v>832</v>
      </c>
      <c r="R756" s="69" t="s">
        <v>832</v>
      </c>
      <c r="S756" s="73" t="s">
        <v>832</v>
      </c>
      <c r="T756" s="73" t="s">
        <v>832</v>
      </c>
      <c r="U756" s="73" t="s">
        <v>832</v>
      </c>
      <c r="V756" s="76" t="s">
        <v>832</v>
      </c>
      <c r="W756" s="66" t="s">
        <v>832</v>
      </c>
      <c r="X756" s="77" t="s">
        <v>832</v>
      </c>
      <c r="Y756" s="66" t="s">
        <v>832</v>
      </c>
      <c r="Z756" s="66" t="s">
        <v>832</v>
      </c>
      <c r="AA756" s="77" t="s">
        <v>832</v>
      </c>
      <c r="AC756" s="66" t="s">
        <v>320</v>
      </c>
    </row>
    <row r="757" spans="1:29" s="78" customFormat="1" x14ac:dyDescent="0.2">
      <c r="A757" s="66" t="s">
        <v>769</v>
      </c>
      <c r="B757" s="71" t="s">
        <v>459</v>
      </c>
      <c r="C757" s="66" t="s">
        <v>949</v>
      </c>
      <c r="D757" s="66" t="s">
        <v>308</v>
      </c>
      <c r="E757" s="66" t="s">
        <v>28</v>
      </c>
      <c r="F757" s="66" t="s">
        <v>869</v>
      </c>
      <c r="G757" s="72">
        <v>15201</v>
      </c>
      <c r="H757" s="73">
        <v>15870</v>
      </c>
      <c r="I757" s="74">
        <v>31110</v>
      </c>
      <c r="J757" s="68">
        <v>0.51012536162005784</v>
      </c>
      <c r="K757" s="75">
        <v>4275</v>
      </c>
      <c r="L757" s="73">
        <v>4485</v>
      </c>
      <c r="M757" s="73">
        <v>8769</v>
      </c>
      <c r="N757" s="68">
        <v>0.51146082791652414</v>
      </c>
      <c r="O757" s="75">
        <v>7566</v>
      </c>
      <c r="P757" s="73">
        <v>8017</v>
      </c>
      <c r="Q757" s="73">
        <v>15604</v>
      </c>
      <c r="R757" s="69">
        <v>0.51377851832863364</v>
      </c>
      <c r="S757" s="73">
        <v>27042</v>
      </c>
      <c r="T757" s="73">
        <v>28372</v>
      </c>
      <c r="U757" s="73">
        <v>55483</v>
      </c>
      <c r="V757" s="76">
        <v>0.51200057747139704</v>
      </c>
      <c r="W757" s="66">
        <v>0.507829197939618</v>
      </c>
      <c r="X757" s="77">
        <v>0.51617069983818198</v>
      </c>
      <c r="Y757" s="66">
        <v>0.51183255139666495</v>
      </c>
      <c r="Z757" s="66">
        <v>0.50766838222774902</v>
      </c>
      <c r="AA757" s="77">
        <v>0.51599559611705403</v>
      </c>
      <c r="AC757" s="66" t="s">
        <v>320</v>
      </c>
    </row>
    <row r="758" spans="1:29" s="78" customFormat="1" x14ac:dyDescent="0.2">
      <c r="A758" s="66" t="s">
        <v>769</v>
      </c>
      <c r="B758" s="71" t="s">
        <v>459</v>
      </c>
      <c r="C758" s="66" t="s">
        <v>949</v>
      </c>
      <c r="D758" s="66" t="s">
        <v>308</v>
      </c>
      <c r="E758" s="66" t="s">
        <v>28</v>
      </c>
      <c r="F758" s="66" t="s">
        <v>870</v>
      </c>
      <c r="G758" s="72">
        <v>9378</v>
      </c>
      <c r="H758" s="73">
        <v>1</v>
      </c>
      <c r="I758" s="74">
        <v>9401</v>
      </c>
      <c r="J758" s="68">
        <v>1.0637166258908626E-4</v>
      </c>
      <c r="K758" s="75">
        <v>1932</v>
      </c>
      <c r="L758" s="73">
        <v>0</v>
      </c>
      <c r="M758" s="73">
        <v>1935</v>
      </c>
      <c r="N758" s="68">
        <v>0</v>
      </c>
      <c r="O758" s="75">
        <v>13517</v>
      </c>
      <c r="P758" s="73">
        <v>7</v>
      </c>
      <c r="Q758" s="73">
        <v>13553</v>
      </c>
      <c r="R758" s="69">
        <v>5.1649081384195377E-4</v>
      </c>
      <c r="S758" s="73">
        <v>24827</v>
      </c>
      <c r="T758" s="73">
        <v>8</v>
      </c>
      <c r="U758" s="73">
        <v>24889</v>
      </c>
      <c r="V758" s="76">
        <v>3.2212603180994601E-4</v>
      </c>
      <c r="W758" s="66">
        <v>1.39081086932281E-4</v>
      </c>
      <c r="X758" s="77">
        <v>6.3461749879626099E-4</v>
      </c>
      <c r="Y758" s="81">
        <v>7.6560883918602804E-17</v>
      </c>
      <c r="Z758" s="66">
        <v>0</v>
      </c>
      <c r="AA758" s="77">
        <v>2.8394644347076899E-4</v>
      </c>
      <c r="AC758" s="66" t="s">
        <v>320</v>
      </c>
    </row>
    <row r="759" spans="1:29" s="78" customFormat="1" x14ac:dyDescent="0.2">
      <c r="A759" s="66" t="s">
        <v>769</v>
      </c>
      <c r="B759" s="71" t="s">
        <v>459</v>
      </c>
      <c r="C759" s="66" t="s">
        <v>949</v>
      </c>
      <c r="D759" s="66" t="s">
        <v>308</v>
      </c>
      <c r="E759" s="66" t="s">
        <v>28</v>
      </c>
      <c r="F759" s="66" t="s">
        <v>871</v>
      </c>
      <c r="G759" s="72">
        <v>11736</v>
      </c>
      <c r="H759" s="73">
        <v>3</v>
      </c>
      <c r="I759" s="74">
        <v>11764</v>
      </c>
      <c r="J759" s="68">
        <v>2.5501530091805511E-4</v>
      </c>
      <c r="K759" s="75">
        <v>4437</v>
      </c>
      <c r="L759" s="73">
        <v>4</v>
      </c>
      <c r="M759" s="73">
        <v>4454</v>
      </c>
      <c r="N759" s="68">
        <v>8.9806915132465196E-4</v>
      </c>
      <c r="O759" s="75">
        <v>11439</v>
      </c>
      <c r="P759" s="73">
        <v>6</v>
      </c>
      <c r="Q759" s="73">
        <v>11480</v>
      </c>
      <c r="R759" s="69">
        <v>5.2264808362369338E-4</v>
      </c>
      <c r="S759" s="73">
        <v>27612</v>
      </c>
      <c r="T759" s="73">
        <v>13</v>
      </c>
      <c r="U759" s="73">
        <v>27698</v>
      </c>
      <c r="V759" s="76">
        <v>4.7058823529411799E-4</v>
      </c>
      <c r="W759" s="66">
        <v>2.5059145003927699E-4</v>
      </c>
      <c r="X759" s="77">
        <v>8.0458577315104397E-4</v>
      </c>
      <c r="Y759" s="66">
        <v>1.3487507331164201E-4</v>
      </c>
      <c r="Z759" s="66">
        <v>0</v>
      </c>
      <c r="AA759" s="77">
        <v>4.55705851081315E-4</v>
      </c>
      <c r="AC759" s="66" t="s">
        <v>320</v>
      </c>
    </row>
    <row r="760" spans="1:29" s="78" customFormat="1" x14ac:dyDescent="0.2">
      <c r="A760" s="66" t="s">
        <v>769</v>
      </c>
      <c r="B760" s="71" t="s">
        <v>459</v>
      </c>
      <c r="C760" s="66" t="s">
        <v>949</v>
      </c>
      <c r="D760" s="66" t="s">
        <v>308</v>
      </c>
      <c r="E760" s="66" t="s">
        <v>28</v>
      </c>
      <c r="F760" s="66" t="s">
        <v>872</v>
      </c>
      <c r="G760" s="72">
        <v>6462</v>
      </c>
      <c r="H760" s="73">
        <v>27</v>
      </c>
      <c r="I760" s="74">
        <v>6499</v>
      </c>
      <c r="J760" s="68">
        <v>4.1544853054316048E-3</v>
      </c>
      <c r="K760" s="75">
        <v>5077</v>
      </c>
      <c r="L760" s="73">
        <v>15</v>
      </c>
      <c r="M760" s="73">
        <v>5107</v>
      </c>
      <c r="N760" s="68">
        <v>2.9371450949676912E-3</v>
      </c>
      <c r="O760" s="75">
        <v>11020</v>
      </c>
      <c r="P760" s="73">
        <v>48</v>
      </c>
      <c r="Q760" s="73">
        <v>11088</v>
      </c>
      <c r="R760" s="69">
        <v>4.329004329004329E-3</v>
      </c>
      <c r="S760" s="73">
        <v>22559</v>
      </c>
      <c r="T760" s="73">
        <v>90</v>
      </c>
      <c r="U760" s="73">
        <v>22694</v>
      </c>
      <c r="V760" s="76">
        <v>3.9736853724226199E-3</v>
      </c>
      <c r="W760" s="66">
        <v>3.1964868146988601E-3</v>
      </c>
      <c r="X760" s="77">
        <v>4.8821085350355502E-3</v>
      </c>
      <c r="Y760" s="66">
        <v>3.6318931517950901E-3</v>
      </c>
      <c r="Z760" s="66">
        <v>2.8570817454351498E-3</v>
      </c>
      <c r="AA760" s="77">
        <v>4.5158701880797904E-3</v>
      </c>
      <c r="AC760" s="66" t="s">
        <v>320</v>
      </c>
    </row>
    <row r="761" spans="1:29" s="78" customFormat="1" x14ac:dyDescent="0.2">
      <c r="A761" s="66" t="s">
        <v>769</v>
      </c>
      <c r="B761" s="71" t="s">
        <v>459</v>
      </c>
      <c r="C761" s="66" t="s">
        <v>949</v>
      </c>
      <c r="D761" s="66" t="s">
        <v>308</v>
      </c>
      <c r="E761" s="66" t="s">
        <v>28</v>
      </c>
      <c r="F761" s="66" t="s">
        <v>873</v>
      </c>
      <c r="G761" s="72">
        <v>15259</v>
      </c>
      <c r="H761" s="73">
        <v>45</v>
      </c>
      <c r="I761" s="74">
        <v>15339</v>
      </c>
      <c r="J761" s="68">
        <v>2.9336984158028555E-3</v>
      </c>
      <c r="K761" s="75">
        <v>7081</v>
      </c>
      <c r="L761" s="73">
        <v>33</v>
      </c>
      <c r="M761" s="73">
        <v>7125</v>
      </c>
      <c r="N761" s="68">
        <v>4.6315789473684215E-3</v>
      </c>
      <c r="O761" s="75">
        <v>14101</v>
      </c>
      <c r="P761" s="73">
        <v>45</v>
      </c>
      <c r="Q761" s="73">
        <v>14170</v>
      </c>
      <c r="R761" s="69">
        <v>3.1757233592095979E-3</v>
      </c>
      <c r="S761" s="73">
        <v>36441</v>
      </c>
      <c r="T761" s="73">
        <v>123</v>
      </c>
      <c r="U761" s="73">
        <v>36634</v>
      </c>
      <c r="V761" s="76">
        <v>3.3639645553003002E-3</v>
      </c>
      <c r="W761" s="66">
        <v>2.7965402481306902E-3</v>
      </c>
      <c r="X761" s="77">
        <v>4.0123814602301003E-3</v>
      </c>
      <c r="Y761" s="66">
        <v>3.0223119586178901E-3</v>
      </c>
      <c r="Z761" s="66">
        <v>2.4487975451458698E-3</v>
      </c>
      <c r="AA761" s="77">
        <v>3.6615134748864699E-3</v>
      </c>
      <c r="AC761" s="66" t="s">
        <v>320</v>
      </c>
    </row>
    <row r="762" spans="1:29" s="78" customFormat="1" x14ac:dyDescent="0.2">
      <c r="A762" s="66" t="s">
        <v>769</v>
      </c>
      <c r="B762" s="71" t="s">
        <v>459</v>
      </c>
      <c r="C762" s="66" t="s">
        <v>949</v>
      </c>
      <c r="D762" s="66" t="s">
        <v>308</v>
      </c>
      <c r="E762" s="66" t="s">
        <v>28</v>
      </c>
      <c r="F762" s="66" t="s">
        <v>874</v>
      </c>
      <c r="G762" s="72" t="s">
        <v>832</v>
      </c>
      <c r="H762" s="73" t="s">
        <v>832</v>
      </c>
      <c r="I762" s="74" t="s">
        <v>832</v>
      </c>
      <c r="J762" s="68" t="s">
        <v>832</v>
      </c>
      <c r="K762" s="75">
        <v>22</v>
      </c>
      <c r="L762" s="73">
        <v>0</v>
      </c>
      <c r="M762" s="73">
        <v>22</v>
      </c>
      <c r="N762" s="68">
        <v>0</v>
      </c>
      <c r="O762" s="75">
        <v>925</v>
      </c>
      <c r="P762" s="73">
        <v>0</v>
      </c>
      <c r="Q762" s="73">
        <v>926</v>
      </c>
      <c r="R762" s="69">
        <v>0</v>
      </c>
      <c r="S762" s="73">
        <v>947</v>
      </c>
      <c r="T762" s="73">
        <v>0</v>
      </c>
      <c r="U762" s="73">
        <v>948</v>
      </c>
      <c r="V762" s="76">
        <v>0</v>
      </c>
      <c r="W762" s="66">
        <v>0</v>
      </c>
      <c r="X762" s="77">
        <v>3.88775508847431E-3</v>
      </c>
      <c r="Y762" s="66">
        <v>0</v>
      </c>
      <c r="Z762" s="66">
        <v>0</v>
      </c>
      <c r="AA762" s="77">
        <v>1.4274614386905E-3</v>
      </c>
      <c r="AC762" s="66" t="s">
        <v>320</v>
      </c>
    </row>
    <row r="763" spans="1:29" s="78" customFormat="1" x14ac:dyDescent="0.2">
      <c r="A763" s="66" t="s">
        <v>769</v>
      </c>
      <c r="B763" s="71" t="s">
        <v>459</v>
      </c>
      <c r="C763" s="66" t="s">
        <v>949</v>
      </c>
      <c r="D763" s="66" t="s">
        <v>308</v>
      </c>
      <c r="E763" s="66" t="s">
        <v>28</v>
      </c>
      <c r="F763" s="66" t="s">
        <v>875</v>
      </c>
      <c r="G763" s="72">
        <v>14924</v>
      </c>
      <c r="H763" s="73">
        <v>927</v>
      </c>
      <c r="I763" s="74">
        <v>15877</v>
      </c>
      <c r="J763" s="68">
        <v>5.8386345027398125E-2</v>
      </c>
      <c r="K763" s="75">
        <v>7357</v>
      </c>
      <c r="L763" s="73">
        <v>399</v>
      </c>
      <c r="M763" s="73">
        <v>7774</v>
      </c>
      <c r="N763" s="68">
        <v>5.1324929251350654E-2</v>
      </c>
      <c r="O763" s="75">
        <v>17597</v>
      </c>
      <c r="P763" s="73">
        <v>1044</v>
      </c>
      <c r="Q763" s="73">
        <v>18680</v>
      </c>
      <c r="R763" s="69">
        <v>5.5888650963597429E-2</v>
      </c>
      <c r="S763" s="73">
        <v>39878</v>
      </c>
      <c r="T763" s="73">
        <v>2370</v>
      </c>
      <c r="U763" s="73">
        <v>42331</v>
      </c>
      <c r="V763" s="76">
        <v>5.6097330051126701E-2</v>
      </c>
      <c r="W763" s="66">
        <v>5.3921842378111901E-2</v>
      </c>
      <c r="X763" s="77">
        <v>5.8334071087852497E-2</v>
      </c>
      <c r="Y763" s="66">
        <v>5.5772412430132201E-2</v>
      </c>
      <c r="Z763" s="66">
        <v>5.3601219444292497E-2</v>
      </c>
      <c r="AA763" s="77">
        <v>5.7997192264818302E-2</v>
      </c>
      <c r="AC763" s="66" t="s">
        <v>320</v>
      </c>
    </row>
    <row r="764" spans="1:29" s="78" customFormat="1" x14ac:dyDescent="0.2">
      <c r="A764" s="66" t="s">
        <v>769</v>
      </c>
      <c r="B764" s="71" t="s">
        <v>459</v>
      </c>
      <c r="C764" s="66" t="s">
        <v>949</v>
      </c>
      <c r="D764" s="66" t="s">
        <v>308</v>
      </c>
      <c r="E764" s="66" t="s">
        <v>28</v>
      </c>
      <c r="F764" s="66" t="s">
        <v>876</v>
      </c>
      <c r="G764" s="72">
        <v>9500</v>
      </c>
      <c r="H764" s="73">
        <v>1</v>
      </c>
      <c r="I764" s="74">
        <v>9528</v>
      </c>
      <c r="J764" s="68">
        <v>1.0495382031905961E-4</v>
      </c>
      <c r="K764" s="75">
        <v>3829</v>
      </c>
      <c r="L764" s="73">
        <v>0</v>
      </c>
      <c r="M764" s="73">
        <v>3839</v>
      </c>
      <c r="N764" s="68">
        <v>0</v>
      </c>
      <c r="O764" s="75">
        <v>3964</v>
      </c>
      <c r="P764" s="73">
        <v>0</v>
      </c>
      <c r="Q764" s="73">
        <v>3973</v>
      </c>
      <c r="R764" s="69">
        <v>0</v>
      </c>
      <c r="S764" s="73">
        <v>17293</v>
      </c>
      <c r="T764" s="73">
        <v>1</v>
      </c>
      <c r="U764" s="73">
        <v>17340</v>
      </c>
      <c r="V764" s="80">
        <v>5.7823522608997302E-5</v>
      </c>
      <c r="W764" s="81">
        <v>1.4639637707938299E-6</v>
      </c>
      <c r="X764" s="77">
        <v>3.2212946795869598E-4</v>
      </c>
      <c r="Y764" s="81">
        <v>1.1124626870379601E-16</v>
      </c>
      <c r="Z764" s="66">
        <v>0</v>
      </c>
      <c r="AA764" s="77">
        <v>1.3295699255816101E-4</v>
      </c>
      <c r="AC764" s="66" t="s">
        <v>320</v>
      </c>
    </row>
    <row r="765" spans="1:29" s="78" customFormat="1" x14ac:dyDescent="0.2">
      <c r="A765" s="66" t="s">
        <v>769</v>
      </c>
      <c r="B765" s="71" t="s">
        <v>459</v>
      </c>
      <c r="C765" s="66" t="s">
        <v>949</v>
      </c>
      <c r="D765" s="66" t="s">
        <v>308</v>
      </c>
      <c r="E765" s="66" t="s">
        <v>28</v>
      </c>
      <c r="F765" s="66" t="s">
        <v>877</v>
      </c>
      <c r="G765" s="72" t="s">
        <v>832</v>
      </c>
      <c r="H765" s="73" t="s">
        <v>832</v>
      </c>
      <c r="I765" s="74" t="s">
        <v>832</v>
      </c>
      <c r="J765" s="68" t="s">
        <v>832</v>
      </c>
      <c r="K765" s="75">
        <v>3115</v>
      </c>
      <c r="L765" s="73">
        <v>1</v>
      </c>
      <c r="M765" s="73">
        <v>3122</v>
      </c>
      <c r="N765" s="68">
        <v>3.2030749519538755E-4</v>
      </c>
      <c r="O765" s="75">
        <v>3155</v>
      </c>
      <c r="P765" s="73">
        <v>0</v>
      </c>
      <c r="Q765" s="73">
        <v>3162</v>
      </c>
      <c r="R765" s="69">
        <v>0</v>
      </c>
      <c r="S765" s="73">
        <v>6270</v>
      </c>
      <c r="T765" s="73">
        <v>1</v>
      </c>
      <c r="U765" s="73">
        <v>6284</v>
      </c>
      <c r="V765" s="76">
        <v>1.5946420028703601E-4</v>
      </c>
      <c r="W765" s="81">
        <v>4.0372758534154204E-6</v>
      </c>
      <c r="X765" s="77">
        <v>8.8815386919619205E-4</v>
      </c>
      <c r="Y765" s="81">
        <v>1.2060909667038301E-16</v>
      </c>
      <c r="Z765" s="66">
        <v>0</v>
      </c>
      <c r="AA765" s="77">
        <v>4.4461088286519102E-4</v>
      </c>
      <c r="AC765" s="66" t="s">
        <v>320</v>
      </c>
    </row>
    <row r="766" spans="1:29" s="78" customFormat="1" x14ac:dyDescent="0.2">
      <c r="A766" s="66" t="s">
        <v>769</v>
      </c>
      <c r="B766" s="71" t="s">
        <v>459</v>
      </c>
      <c r="C766" s="66" t="s">
        <v>949</v>
      </c>
      <c r="D766" s="66" t="s">
        <v>308</v>
      </c>
      <c r="E766" s="66" t="s">
        <v>28</v>
      </c>
      <c r="F766" s="66" t="s">
        <v>878</v>
      </c>
      <c r="G766" s="72">
        <v>3533</v>
      </c>
      <c r="H766" s="73">
        <v>1</v>
      </c>
      <c r="I766" s="74">
        <v>3543</v>
      </c>
      <c r="J766" s="68">
        <v>2.8224668360146769E-4</v>
      </c>
      <c r="K766" s="75">
        <v>2361</v>
      </c>
      <c r="L766" s="73">
        <v>0</v>
      </c>
      <c r="M766" s="73">
        <v>2366</v>
      </c>
      <c r="N766" s="68">
        <v>0</v>
      </c>
      <c r="O766" s="75">
        <v>4972</v>
      </c>
      <c r="P766" s="73">
        <v>3</v>
      </c>
      <c r="Q766" s="73">
        <v>4988</v>
      </c>
      <c r="R766" s="69">
        <v>6.0144346431435444E-4</v>
      </c>
      <c r="S766" s="73">
        <v>10866</v>
      </c>
      <c r="T766" s="73">
        <v>4</v>
      </c>
      <c r="U766" s="73">
        <v>10897</v>
      </c>
      <c r="V766" s="76">
        <v>3.6798528058877599E-4</v>
      </c>
      <c r="W766" s="66">
        <v>1.00272414594463E-4</v>
      </c>
      <c r="X766" s="77">
        <v>9.4191799632946697E-4</v>
      </c>
      <c r="Y766" s="81">
        <v>3.3946011903282501E-5</v>
      </c>
      <c r="Z766" s="66">
        <v>0</v>
      </c>
      <c r="AA766" s="77">
        <v>5.2888173338683296E-4</v>
      </c>
      <c r="AC766" s="66" t="s">
        <v>320</v>
      </c>
    </row>
    <row r="767" spans="1:29" s="78" customFormat="1" x14ac:dyDescent="0.2">
      <c r="A767" s="66" t="s">
        <v>769</v>
      </c>
      <c r="B767" s="71" t="s">
        <v>459</v>
      </c>
      <c r="C767" s="66" t="s">
        <v>949</v>
      </c>
      <c r="D767" s="66" t="s">
        <v>308</v>
      </c>
      <c r="E767" s="66" t="s">
        <v>28</v>
      </c>
      <c r="F767" s="66" t="s">
        <v>879</v>
      </c>
      <c r="G767" s="72">
        <v>12333</v>
      </c>
      <c r="H767" s="73">
        <v>2</v>
      </c>
      <c r="I767" s="74">
        <v>12364</v>
      </c>
      <c r="J767" s="68">
        <v>1.6175994823681658E-4</v>
      </c>
      <c r="K767" s="75">
        <v>2965</v>
      </c>
      <c r="L767" s="73">
        <v>0</v>
      </c>
      <c r="M767" s="73">
        <v>2969</v>
      </c>
      <c r="N767" s="68">
        <v>0</v>
      </c>
      <c r="O767" s="75">
        <v>7081</v>
      </c>
      <c r="P767" s="73">
        <v>0</v>
      </c>
      <c r="Q767" s="73">
        <v>7098</v>
      </c>
      <c r="R767" s="69">
        <v>0</v>
      </c>
      <c r="S767" s="73">
        <v>22379</v>
      </c>
      <c r="T767" s="73">
        <v>2</v>
      </c>
      <c r="U767" s="73">
        <v>22431</v>
      </c>
      <c r="V767" s="80">
        <v>8.9361511996782997E-5</v>
      </c>
      <c r="W767" s="81">
        <v>1.0822276891891899E-5</v>
      </c>
      <c r="X767" s="77">
        <v>3.2276683081821597E-4</v>
      </c>
      <c r="Y767" s="81">
        <v>1.02931905179775E-16</v>
      </c>
      <c r="Z767" s="66">
        <v>0</v>
      </c>
      <c r="AA767" s="77">
        <v>1.1662966867158501E-4</v>
      </c>
      <c r="AC767" s="66" t="s">
        <v>320</v>
      </c>
    </row>
    <row r="768" spans="1:29" s="78" customFormat="1" x14ac:dyDescent="0.2">
      <c r="A768" s="66" t="s">
        <v>769</v>
      </c>
      <c r="B768" s="71" t="s">
        <v>459</v>
      </c>
      <c r="C768" s="66" t="s">
        <v>949</v>
      </c>
      <c r="D768" s="66" t="s">
        <v>308</v>
      </c>
      <c r="E768" s="66" t="s">
        <v>28</v>
      </c>
      <c r="F768" s="66" t="s">
        <v>880</v>
      </c>
      <c r="G768" s="72">
        <v>446</v>
      </c>
      <c r="H768" s="73">
        <v>1</v>
      </c>
      <c r="I768" s="74">
        <v>447</v>
      </c>
      <c r="J768" s="68">
        <v>2.2371364653243847E-3</v>
      </c>
      <c r="K768" s="75">
        <v>3063</v>
      </c>
      <c r="L768" s="73">
        <v>0</v>
      </c>
      <c r="M768" s="73">
        <v>3070</v>
      </c>
      <c r="N768" s="68">
        <v>0</v>
      </c>
      <c r="O768" s="75">
        <v>1681</v>
      </c>
      <c r="P768" s="73">
        <v>0</v>
      </c>
      <c r="Q768" s="73">
        <v>1682</v>
      </c>
      <c r="R768" s="69">
        <v>0</v>
      </c>
      <c r="S768" s="73">
        <v>5190</v>
      </c>
      <c r="T768" s="73">
        <v>1</v>
      </c>
      <c r="U768" s="73">
        <v>5199</v>
      </c>
      <c r="V768" s="76">
        <v>1.92641109612791E-4</v>
      </c>
      <c r="W768" s="81">
        <v>4.8772387292897097E-6</v>
      </c>
      <c r="X768" s="77">
        <v>1.07285505195496E-3</v>
      </c>
      <c r="Y768" s="81">
        <v>1.4570210849931999E-16</v>
      </c>
      <c r="Z768" s="66">
        <v>0</v>
      </c>
      <c r="AA768" s="77">
        <v>5.6349207274015197E-4</v>
      </c>
      <c r="AC768" s="66" t="s">
        <v>320</v>
      </c>
    </row>
    <row r="769" spans="1:29" s="82" customFormat="1" x14ac:dyDescent="0.2">
      <c r="A769" s="66" t="s">
        <v>769</v>
      </c>
      <c r="B769" s="71" t="s">
        <v>459</v>
      </c>
      <c r="C769" s="66" t="s">
        <v>949</v>
      </c>
      <c r="D769" s="66" t="s">
        <v>308</v>
      </c>
      <c r="E769" s="66" t="s">
        <v>28</v>
      </c>
      <c r="F769" s="66" t="s">
        <v>881</v>
      </c>
      <c r="G769" s="72">
        <v>23478</v>
      </c>
      <c r="H769" s="73">
        <v>6</v>
      </c>
      <c r="I769" s="74">
        <v>23540</v>
      </c>
      <c r="J769" s="68">
        <v>2.5488530161427359E-4</v>
      </c>
      <c r="K769" s="75">
        <v>11504</v>
      </c>
      <c r="L769" s="73">
        <v>3</v>
      </c>
      <c r="M769" s="73">
        <v>11524</v>
      </c>
      <c r="N769" s="68">
        <v>2.6032627559875043E-4</v>
      </c>
      <c r="O769" s="75">
        <v>11417</v>
      </c>
      <c r="P769" s="73">
        <v>2</v>
      </c>
      <c r="Q769" s="73">
        <v>11444</v>
      </c>
      <c r="R769" s="69">
        <v>1.7476406850751484E-4</v>
      </c>
      <c r="S769" s="73">
        <v>46399</v>
      </c>
      <c r="T769" s="73">
        <v>11</v>
      </c>
      <c r="U769" s="73">
        <v>46508</v>
      </c>
      <c r="V769" s="76">
        <v>2.3701788407670801E-4</v>
      </c>
      <c r="W769" s="66">
        <v>1.18324221760033E-4</v>
      </c>
      <c r="X769" s="77">
        <v>4.2405079815788899E-4</v>
      </c>
      <c r="Y769" s="66" t="s">
        <v>832</v>
      </c>
      <c r="Z769" s="66" t="s">
        <v>832</v>
      </c>
      <c r="AA769" s="77" t="s">
        <v>832</v>
      </c>
      <c r="AC769" s="66" t="s">
        <v>320</v>
      </c>
    </row>
    <row r="770" spans="1:29" s="82" customFormat="1" x14ac:dyDescent="0.2">
      <c r="A770" s="66" t="s">
        <v>769</v>
      </c>
      <c r="B770" s="71" t="s">
        <v>459</v>
      </c>
      <c r="C770" s="66" t="s">
        <v>949</v>
      </c>
      <c r="D770" s="66" t="s">
        <v>308</v>
      </c>
      <c r="E770" s="66" t="s">
        <v>28</v>
      </c>
      <c r="F770" s="66" t="s">
        <v>882</v>
      </c>
      <c r="G770" s="72">
        <v>5502</v>
      </c>
      <c r="H770" s="73">
        <v>0</v>
      </c>
      <c r="I770" s="74">
        <v>5514</v>
      </c>
      <c r="J770" s="68">
        <v>0</v>
      </c>
      <c r="K770" s="75">
        <v>1637</v>
      </c>
      <c r="L770" s="73">
        <v>3</v>
      </c>
      <c r="M770" s="73">
        <v>1641</v>
      </c>
      <c r="N770" s="68">
        <v>1.8281535648994515E-3</v>
      </c>
      <c r="O770" s="75">
        <v>2170</v>
      </c>
      <c r="P770" s="73">
        <v>2</v>
      </c>
      <c r="Q770" s="73">
        <v>2180</v>
      </c>
      <c r="R770" s="69">
        <v>9.1743119266055051E-4</v>
      </c>
      <c r="S770" s="73">
        <v>9309</v>
      </c>
      <c r="T770" s="73">
        <v>5</v>
      </c>
      <c r="U770" s="73">
        <v>9335</v>
      </c>
      <c r="V770" s="76">
        <v>5.3682628301481602E-4</v>
      </c>
      <c r="W770" s="66">
        <v>1.74328275343819E-4</v>
      </c>
      <c r="X770" s="77">
        <v>1.25232506085242E-3</v>
      </c>
      <c r="Y770" s="66" t="s">
        <v>832</v>
      </c>
      <c r="Z770" s="66" t="s">
        <v>832</v>
      </c>
      <c r="AA770" s="77" t="s">
        <v>832</v>
      </c>
      <c r="AC770" s="66" t="s">
        <v>320</v>
      </c>
    </row>
    <row r="771" spans="1:29" s="82" customFormat="1" x14ac:dyDescent="0.2">
      <c r="A771" s="83" t="s">
        <v>769</v>
      </c>
      <c r="B771" s="84" t="s">
        <v>459</v>
      </c>
      <c r="C771" s="83" t="s">
        <v>949</v>
      </c>
      <c r="D771" s="83" t="s">
        <v>308</v>
      </c>
      <c r="E771" s="83" t="s">
        <v>28</v>
      </c>
      <c r="F771" s="83" t="s">
        <v>883</v>
      </c>
      <c r="G771" s="85">
        <v>13884</v>
      </c>
      <c r="H771" s="86">
        <v>7</v>
      </c>
      <c r="I771" s="87">
        <v>13924</v>
      </c>
      <c r="J771" s="88">
        <v>5.0272910083309398E-4</v>
      </c>
      <c r="K771" s="89">
        <v>5662</v>
      </c>
      <c r="L771" s="86">
        <v>1</v>
      </c>
      <c r="M771" s="86">
        <v>5674</v>
      </c>
      <c r="N771" s="88">
        <v>1.7624250969333803E-4</v>
      </c>
      <c r="O771" s="89">
        <v>14777</v>
      </c>
      <c r="P771" s="86">
        <v>6</v>
      </c>
      <c r="Q771" s="86">
        <v>14826</v>
      </c>
      <c r="R771" s="90">
        <v>4.0469445568595711E-4</v>
      </c>
      <c r="S771" s="86">
        <v>34323</v>
      </c>
      <c r="T771" s="86">
        <v>14</v>
      </c>
      <c r="U771" s="86">
        <v>34424</v>
      </c>
      <c r="V771" s="91">
        <v>4.07723447010513E-4</v>
      </c>
      <c r="W771" s="83">
        <v>2.2292355787408401E-4</v>
      </c>
      <c r="X771" s="93">
        <v>6.8399613340148796E-4</v>
      </c>
      <c r="Y771" s="83" t="s">
        <v>832</v>
      </c>
      <c r="Z771" s="83" t="s">
        <v>832</v>
      </c>
      <c r="AA771" s="93" t="s">
        <v>832</v>
      </c>
      <c r="AC771" s="83" t="s">
        <v>320</v>
      </c>
    </row>
    <row r="772" spans="1:29" s="78" customFormat="1" x14ac:dyDescent="0.2">
      <c r="A772" s="66" t="s">
        <v>768</v>
      </c>
      <c r="B772" s="71" t="s">
        <v>467</v>
      </c>
      <c r="C772" s="66" t="s">
        <v>950</v>
      </c>
      <c r="D772" s="66" t="s">
        <v>308</v>
      </c>
      <c r="E772" s="66" t="s">
        <v>886</v>
      </c>
      <c r="F772" s="66" t="s">
        <v>867</v>
      </c>
      <c r="G772" s="72">
        <v>3719</v>
      </c>
      <c r="H772" s="73">
        <v>3664</v>
      </c>
      <c r="I772" s="74">
        <v>7397</v>
      </c>
      <c r="J772" s="68">
        <v>0.49533594700554279</v>
      </c>
      <c r="K772" s="75">
        <v>1948</v>
      </c>
      <c r="L772" s="73">
        <v>2809</v>
      </c>
      <c r="M772" s="73">
        <v>4760</v>
      </c>
      <c r="N772" s="68">
        <v>0.59012605042016808</v>
      </c>
      <c r="O772" s="75">
        <v>1971</v>
      </c>
      <c r="P772" s="73">
        <v>1933</v>
      </c>
      <c r="Q772" s="73">
        <v>3909</v>
      </c>
      <c r="R772" s="69">
        <v>0.49449987209004859</v>
      </c>
      <c r="S772" s="73">
        <v>7638</v>
      </c>
      <c r="T772" s="73">
        <v>8406</v>
      </c>
      <c r="U772" s="73">
        <v>16066</v>
      </c>
      <c r="V772" s="76">
        <v>0.52393418100224398</v>
      </c>
      <c r="W772" s="66">
        <v>0.51617132619612405</v>
      </c>
      <c r="X772" s="77">
        <v>0.53168835510815404</v>
      </c>
      <c r="Y772" s="66">
        <v>0.52387223211405998</v>
      </c>
      <c r="Z772" s="66">
        <v>0.51613983661176399</v>
      </c>
      <c r="AA772" s="77">
        <v>0.53159697330155498</v>
      </c>
      <c r="AC772" s="66" t="s">
        <v>3</v>
      </c>
    </row>
    <row r="773" spans="1:29" s="78" customFormat="1" x14ac:dyDescent="0.2">
      <c r="A773" s="66" t="s">
        <v>768</v>
      </c>
      <c r="B773" s="71" t="s">
        <v>467</v>
      </c>
      <c r="C773" s="66" t="s">
        <v>950</v>
      </c>
      <c r="D773" s="66" t="s">
        <v>308</v>
      </c>
      <c r="E773" s="66" t="s">
        <v>886</v>
      </c>
      <c r="F773" s="66" t="s">
        <v>868</v>
      </c>
      <c r="G773" s="72">
        <v>1111</v>
      </c>
      <c r="H773" s="73">
        <v>1302</v>
      </c>
      <c r="I773" s="74">
        <v>2414</v>
      </c>
      <c r="J773" s="68">
        <v>0.53935376967688486</v>
      </c>
      <c r="K773" s="75">
        <v>373</v>
      </c>
      <c r="L773" s="73">
        <v>622</v>
      </c>
      <c r="M773" s="73">
        <v>995</v>
      </c>
      <c r="N773" s="68">
        <v>0.62512562814070349</v>
      </c>
      <c r="O773" s="75">
        <v>658</v>
      </c>
      <c r="P773" s="73">
        <v>736</v>
      </c>
      <c r="Q773" s="73">
        <v>1396</v>
      </c>
      <c r="R773" s="69">
        <v>0.52722063037249278</v>
      </c>
      <c r="S773" s="73">
        <v>2142</v>
      </c>
      <c r="T773" s="73">
        <v>2660</v>
      </c>
      <c r="U773" s="73">
        <v>4805</v>
      </c>
      <c r="V773" s="76">
        <v>0.55393586005830897</v>
      </c>
      <c r="W773" s="66">
        <v>0.53974314776610399</v>
      </c>
      <c r="X773" s="77">
        <v>0.56806293805710895</v>
      </c>
      <c r="Y773" s="66">
        <v>0.55387781166790595</v>
      </c>
      <c r="Z773" s="66">
        <v>0.53979061639257697</v>
      </c>
      <c r="AA773" s="77">
        <v>0.56790747754114401</v>
      </c>
      <c r="AC773" s="66" t="s">
        <v>3</v>
      </c>
    </row>
    <row r="774" spans="1:29" s="78" customFormat="1" x14ac:dyDescent="0.2">
      <c r="A774" s="66" t="s">
        <v>768</v>
      </c>
      <c r="B774" s="71" t="s">
        <v>467</v>
      </c>
      <c r="C774" s="66" t="s">
        <v>950</v>
      </c>
      <c r="D774" s="66" t="s">
        <v>308</v>
      </c>
      <c r="E774" s="66" t="s">
        <v>886</v>
      </c>
      <c r="F774" s="66" t="s">
        <v>869</v>
      </c>
      <c r="G774" s="72">
        <v>6389</v>
      </c>
      <c r="H774" s="73">
        <v>6323</v>
      </c>
      <c r="I774" s="74">
        <v>12725</v>
      </c>
      <c r="J774" s="68">
        <v>0.49689587426326132</v>
      </c>
      <c r="K774" s="75">
        <v>4565</v>
      </c>
      <c r="L774" s="73">
        <v>4914</v>
      </c>
      <c r="M774" s="73">
        <v>9490</v>
      </c>
      <c r="N774" s="68">
        <v>0.51780821917808217</v>
      </c>
      <c r="O774" s="75">
        <v>5708</v>
      </c>
      <c r="P774" s="73">
        <v>5669</v>
      </c>
      <c r="Q774" s="73">
        <v>11388</v>
      </c>
      <c r="R774" s="69">
        <v>0.49780470670881632</v>
      </c>
      <c r="S774" s="73">
        <v>16662</v>
      </c>
      <c r="T774" s="73">
        <v>16906</v>
      </c>
      <c r="U774" s="73">
        <v>33603</v>
      </c>
      <c r="V774" s="76">
        <v>0.50363441372735895</v>
      </c>
      <c r="W774" s="66">
        <v>0.49827075179666402</v>
      </c>
      <c r="X774" s="77">
        <v>0.50899744663778901</v>
      </c>
      <c r="Y774" s="66">
        <v>0.50356982244311399</v>
      </c>
      <c r="Z774" s="66">
        <v>0.49822020809749001</v>
      </c>
      <c r="AA774" s="77">
        <v>0.50891887065568497</v>
      </c>
      <c r="AC774" s="66" t="s">
        <v>3</v>
      </c>
    </row>
    <row r="775" spans="1:29" s="78" customFormat="1" x14ac:dyDescent="0.2">
      <c r="A775" s="66" t="s">
        <v>768</v>
      </c>
      <c r="B775" s="71" t="s">
        <v>467</v>
      </c>
      <c r="C775" s="66" t="s">
        <v>950</v>
      </c>
      <c r="D775" s="66" t="s">
        <v>308</v>
      </c>
      <c r="E775" s="66" t="s">
        <v>886</v>
      </c>
      <c r="F775" s="66" t="s">
        <v>870</v>
      </c>
      <c r="G775" s="72">
        <v>8420</v>
      </c>
      <c r="H775" s="73">
        <v>0</v>
      </c>
      <c r="I775" s="74">
        <v>8440</v>
      </c>
      <c r="J775" s="68">
        <v>0</v>
      </c>
      <c r="K775" s="75">
        <v>10695</v>
      </c>
      <c r="L775" s="73">
        <v>1</v>
      </c>
      <c r="M775" s="73">
        <v>10726</v>
      </c>
      <c r="N775" s="68">
        <v>9.3231400335633041E-5</v>
      </c>
      <c r="O775" s="75" t="s">
        <v>832</v>
      </c>
      <c r="P775" s="73" t="s">
        <v>832</v>
      </c>
      <c r="Q775" s="73" t="s">
        <v>832</v>
      </c>
      <c r="R775" s="69" t="s">
        <v>832</v>
      </c>
      <c r="S775" s="73">
        <v>19115</v>
      </c>
      <c r="T775" s="73">
        <v>1</v>
      </c>
      <c r="U775" s="73">
        <v>19166</v>
      </c>
      <c r="V775" s="80">
        <v>5.2312199204854601E-5</v>
      </c>
      <c r="W775" s="81">
        <v>1.32442933764712E-6</v>
      </c>
      <c r="X775" s="77">
        <v>2.9143006904005402E-4</v>
      </c>
      <c r="Y775" s="81">
        <v>9.35885060109673E-17</v>
      </c>
      <c r="Z775" s="66">
        <v>0</v>
      </c>
      <c r="AA775" s="77">
        <v>1.4566933577175799E-4</v>
      </c>
      <c r="AC775" s="66" t="s">
        <v>3</v>
      </c>
    </row>
    <row r="776" spans="1:29" s="78" customFormat="1" x14ac:dyDescent="0.2">
      <c r="A776" s="66" t="s">
        <v>768</v>
      </c>
      <c r="B776" s="71" t="s">
        <v>467</v>
      </c>
      <c r="C776" s="66" t="s">
        <v>950</v>
      </c>
      <c r="D776" s="66" t="s">
        <v>308</v>
      </c>
      <c r="E776" s="66" t="s">
        <v>886</v>
      </c>
      <c r="F776" s="66" t="s">
        <v>871</v>
      </c>
      <c r="G776" s="72">
        <v>10888</v>
      </c>
      <c r="H776" s="73">
        <v>1</v>
      </c>
      <c r="I776" s="74">
        <v>10911</v>
      </c>
      <c r="J776" s="68">
        <v>9.1650627806800475E-5</v>
      </c>
      <c r="K776" s="75">
        <v>11034</v>
      </c>
      <c r="L776" s="73">
        <v>3</v>
      </c>
      <c r="M776" s="73">
        <v>11071</v>
      </c>
      <c r="N776" s="68">
        <v>2.7097823141540963E-4</v>
      </c>
      <c r="O776" s="75">
        <v>9040</v>
      </c>
      <c r="P776" s="73">
        <v>1</v>
      </c>
      <c r="Q776" s="73">
        <v>9072</v>
      </c>
      <c r="R776" s="69">
        <v>1.1022927689594356E-4</v>
      </c>
      <c r="S776" s="73">
        <v>30962</v>
      </c>
      <c r="T776" s="73">
        <v>5</v>
      </c>
      <c r="U776" s="73">
        <v>31054</v>
      </c>
      <c r="V776" s="76">
        <v>1.6146220169858201E-4</v>
      </c>
      <c r="W776" s="81">
        <v>5.2428349218217698E-5</v>
      </c>
      <c r="X776" s="77">
        <v>3.7675834965287202E-4</v>
      </c>
      <c r="Y776" s="81">
        <v>4.07084394786243E-5</v>
      </c>
      <c r="Z776" s="66">
        <v>0</v>
      </c>
      <c r="AA776" s="77">
        <v>2.34194020846529E-4</v>
      </c>
      <c r="AC776" s="66" t="s">
        <v>3</v>
      </c>
    </row>
    <row r="777" spans="1:29" s="78" customFormat="1" x14ac:dyDescent="0.2">
      <c r="A777" s="66" t="s">
        <v>768</v>
      </c>
      <c r="B777" s="71" t="s">
        <v>467</v>
      </c>
      <c r="C777" s="66" t="s">
        <v>950</v>
      </c>
      <c r="D777" s="66" t="s">
        <v>308</v>
      </c>
      <c r="E777" s="66" t="s">
        <v>886</v>
      </c>
      <c r="F777" s="66" t="s">
        <v>872</v>
      </c>
      <c r="G777" s="72">
        <v>12927</v>
      </c>
      <c r="H777" s="73">
        <v>0</v>
      </c>
      <c r="I777" s="74">
        <v>12952</v>
      </c>
      <c r="J777" s="68">
        <v>0</v>
      </c>
      <c r="K777" s="75">
        <v>12029</v>
      </c>
      <c r="L777" s="73">
        <v>1</v>
      </c>
      <c r="M777" s="73">
        <v>12057</v>
      </c>
      <c r="N777" s="68">
        <v>8.29393713195654E-5</v>
      </c>
      <c r="O777" s="75">
        <v>10948</v>
      </c>
      <c r="P777" s="73">
        <v>0</v>
      </c>
      <c r="Q777" s="73">
        <v>10969</v>
      </c>
      <c r="R777" s="69">
        <v>0</v>
      </c>
      <c r="S777" s="73">
        <v>35904</v>
      </c>
      <c r="T777" s="73">
        <v>1</v>
      </c>
      <c r="U777" s="73">
        <v>35978</v>
      </c>
      <c r="V777" s="80">
        <v>2.7851274195794499E-5</v>
      </c>
      <c r="W777" s="81">
        <v>7.0513296360056697E-7</v>
      </c>
      <c r="X777" s="77">
        <v>1.5516748909871899E-4</v>
      </c>
      <c r="Y777" s="81">
        <v>1.4438181449532901E-16</v>
      </c>
      <c r="Z777" s="66">
        <v>0</v>
      </c>
      <c r="AA777" s="79">
        <v>6.9201601579961698E-5</v>
      </c>
      <c r="AC777" s="66" t="s">
        <v>3</v>
      </c>
    </row>
    <row r="778" spans="1:29" s="78" customFormat="1" x14ac:dyDescent="0.2">
      <c r="A778" s="66" t="s">
        <v>768</v>
      </c>
      <c r="B778" s="71" t="s">
        <v>467</v>
      </c>
      <c r="C778" s="66" t="s">
        <v>950</v>
      </c>
      <c r="D778" s="66" t="s">
        <v>308</v>
      </c>
      <c r="E778" s="66" t="s">
        <v>886</v>
      </c>
      <c r="F778" s="66" t="s">
        <v>873</v>
      </c>
      <c r="G778" s="72">
        <v>7984</v>
      </c>
      <c r="H778" s="73">
        <v>0</v>
      </c>
      <c r="I778" s="74">
        <v>8015</v>
      </c>
      <c r="J778" s="68">
        <v>0</v>
      </c>
      <c r="K778" s="75">
        <v>9866</v>
      </c>
      <c r="L778" s="73">
        <v>0</v>
      </c>
      <c r="M778" s="73">
        <v>9882</v>
      </c>
      <c r="N778" s="68">
        <v>0</v>
      </c>
      <c r="O778" s="75">
        <v>9682</v>
      </c>
      <c r="P778" s="73">
        <v>0</v>
      </c>
      <c r="Q778" s="73">
        <v>9708</v>
      </c>
      <c r="R778" s="69">
        <v>0</v>
      </c>
      <c r="S778" s="73">
        <v>27532</v>
      </c>
      <c r="T778" s="73">
        <v>0</v>
      </c>
      <c r="U778" s="73">
        <v>27605</v>
      </c>
      <c r="V778" s="76">
        <v>0</v>
      </c>
      <c r="W778" s="66">
        <v>0</v>
      </c>
      <c r="X778" s="77">
        <v>1.33976185442279E-4</v>
      </c>
      <c r="Y778" s="66">
        <v>0</v>
      </c>
      <c r="Z778" s="66">
        <v>0</v>
      </c>
      <c r="AA778" s="79">
        <v>4.9133317365039398E-5</v>
      </c>
      <c r="AC778" s="66" t="s">
        <v>3</v>
      </c>
    </row>
    <row r="779" spans="1:29" s="78" customFormat="1" x14ac:dyDescent="0.2">
      <c r="A779" s="66" t="s">
        <v>768</v>
      </c>
      <c r="B779" s="71" t="s">
        <v>467</v>
      </c>
      <c r="C779" s="66" t="s">
        <v>950</v>
      </c>
      <c r="D779" s="66" t="s">
        <v>308</v>
      </c>
      <c r="E779" s="66" t="s">
        <v>886</v>
      </c>
      <c r="F779" s="66" t="s">
        <v>874</v>
      </c>
      <c r="G779" s="72">
        <v>128</v>
      </c>
      <c r="H779" s="73">
        <v>0</v>
      </c>
      <c r="I779" s="74">
        <v>128</v>
      </c>
      <c r="J779" s="68">
        <v>0</v>
      </c>
      <c r="K779" s="75">
        <v>123</v>
      </c>
      <c r="L779" s="73">
        <v>0</v>
      </c>
      <c r="M779" s="73">
        <v>124</v>
      </c>
      <c r="N779" s="68">
        <v>0</v>
      </c>
      <c r="O779" s="75">
        <v>121</v>
      </c>
      <c r="P779" s="73">
        <v>0</v>
      </c>
      <c r="Q779" s="73">
        <v>121</v>
      </c>
      <c r="R779" s="69">
        <v>0</v>
      </c>
      <c r="S779" s="73">
        <v>372</v>
      </c>
      <c r="T779" s="73">
        <v>0</v>
      </c>
      <c r="U779" s="73">
        <v>373</v>
      </c>
      <c r="V779" s="76">
        <v>0</v>
      </c>
      <c r="W779" s="66">
        <v>0</v>
      </c>
      <c r="X779" s="77">
        <v>9.8673378097140496E-3</v>
      </c>
      <c r="Y779" s="66">
        <v>0</v>
      </c>
      <c r="Z779" s="66">
        <v>0</v>
      </c>
      <c r="AA779" s="77">
        <v>3.6298791389061699E-3</v>
      </c>
      <c r="AC779" s="66" t="s">
        <v>3</v>
      </c>
    </row>
    <row r="780" spans="1:29" s="78" customFormat="1" x14ac:dyDescent="0.2">
      <c r="A780" s="66" t="s">
        <v>768</v>
      </c>
      <c r="B780" s="71" t="s">
        <v>467</v>
      </c>
      <c r="C780" s="66" t="s">
        <v>950</v>
      </c>
      <c r="D780" s="66" t="s">
        <v>308</v>
      </c>
      <c r="E780" s="66" t="s">
        <v>886</v>
      </c>
      <c r="F780" s="66" t="s">
        <v>875</v>
      </c>
      <c r="G780" s="72">
        <v>14449</v>
      </c>
      <c r="H780" s="73">
        <v>1</v>
      </c>
      <c r="I780" s="74">
        <v>14477</v>
      </c>
      <c r="J780" s="68">
        <v>6.9075084616978651E-5</v>
      </c>
      <c r="K780" s="75">
        <v>10872</v>
      </c>
      <c r="L780" s="73">
        <v>0</v>
      </c>
      <c r="M780" s="73">
        <v>10898</v>
      </c>
      <c r="N780" s="68">
        <v>0</v>
      </c>
      <c r="O780" s="75">
        <v>11902</v>
      </c>
      <c r="P780" s="73">
        <v>2</v>
      </c>
      <c r="Q780" s="73">
        <v>11942</v>
      </c>
      <c r="R780" s="69">
        <v>1.6747613465081226E-4</v>
      </c>
      <c r="S780" s="73">
        <v>37223</v>
      </c>
      <c r="T780" s="73">
        <v>3</v>
      </c>
      <c r="U780" s="73">
        <v>37317</v>
      </c>
      <c r="V780" s="80">
        <v>8.0588835759952694E-5</v>
      </c>
      <c r="W780" s="81">
        <v>1.6619663720399799E-5</v>
      </c>
      <c r="X780" s="77">
        <v>2.3549653343627101E-4</v>
      </c>
      <c r="Y780" s="81">
        <v>8.5560928343361404E-17</v>
      </c>
      <c r="Z780" s="66">
        <v>0</v>
      </c>
      <c r="AA780" s="77">
        <v>1.1072172036976099E-4</v>
      </c>
      <c r="AC780" s="66" t="s">
        <v>3</v>
      </c>
    </row>
    <row r="781" spans="1:29" s="78" customFormat="1" x14ac:dyDescent="0.2">
      <c r="A781" s="66" t="s">
        <v>768</v>
      </c>
      <c r="B781" s="71" t="s">
        <v>467</v>
      </c>
      <c r="C781" s="66" t="s">
        <v>950</v>
      </c>
      <c r="D781" s="66" t="s">
        <v>308</v>
      </c>
      <c r="E781" s="66" t="s">
        <v>886</v>
      </c>
      <c r="F781" s="66" t="s">
        <v>876</v>
      </c>
      <c r="G781" s="72">
        <v>7323</v>
      </c>
      <c r="H781" s="73">
        <v>1420</v>
      </c>
      <c r="I781" s="74">
        <v>8766</v>
      </c>
      <c r="J781" s="68">
        <v>0.161989504905316</v>
      </c>
      <c r="K781" s="75">
        <v>3967</v>
      </c>
      <c r="L781" s="73">
        <v>769</v>
      </c>
      <c r="M781" s="73">
        <v>4746</v>
      </c>
      <c r="N781" s="68">
        <v>0.16203118415507797</v>
      </c>
      <c r="O781" s="75">
        <v>3622</v>
      </c>
      <c r="P781" s="73">
        <v>753</v>
      </c>
      <c r="Q781" s="73">
        <v>4388</v>
      </c>
      <c r="R781" s="69">
        <v>0.17160437556973565</v>
      </c>
      <c r="S781" s="73">
        <v>14912</v>
      </c>
      <c r="T781" s="73">
        <v>2942</v>
      </c>
      <c r="U781" s="73">
        <v>17900</v>
      </c>
      <c r="V781" s="76">
        <v>0.16478100145625599</v>
      </c>
      <c r="W781" s="66">
        <v>0.15936622293175001</v>
      </c>
      <c r="X781" s="77">
        <v>0.170305195926819</v>
      </c>
      <c r="Y781" s="66">
        <v>0.16467231722960299</v>
      </c>
      <c r="Z781" s="66">
        <v>0.15927779615239801</v>
      </c>
      <c r="AA781" s="77">
        <v>0.17016298470318</v>
      </c>
      <c r="AC781" s="66" t="s">
        <v>3</v>
      </c>
    </row>
    <row r="782" spans="1:29" s="78" customFormat="1" x14ac:dyDescent="0.2">
      <c r="A782" s="66" t="s">
        <v>768</v>
      </c>
      <c r="B782" s="71" t="s">
        <v>467</v>
      </c>
      <c r="C782" s="66" t="s">
        <v>950</v>
      </c>
      <c r="D782" s="66" t="s">
        <v>308</v>
      </c>
      <c r="E782" s="66" t="s">
        <v>886</v>
      </c>
      <c r="F782" s="66" t="s">
        <v>877</v>
      </c>
      <c r="G782" s="72">
        <v>9082</v>
      </c>
      <c r="H782" s="73">
        <v>1267</v>
      </c>
      <c r="I782" s="74">
        <v>10366</v>
      </c>
      <c r="J782" s="68">
        <v>0.12222650974339186</v>
      </c>
      <c r="K782" s="75">
        <v>4923</v>
      </c>
      <c r="L782" s="73">
        <v>676</v>
      </c>
      <c r="M782" s="73">
        <v>5606</v>
      </c>
      <c r="N782" s="68">
        <v>0.12058508740635034</v>
      </c>
      <c r="O782" s="75">
        <v>6056</v>
      </c>
      <c r="P782" s="73">
        <v>922</v>
      </c>
      <c r="Q782" s="73">
        <v>6992</v>
      </c>
      <c r="R782" s="69">
        <v>0.13186498855835241</v>
      </c>
      <c r="S782" s="73">
        <v>20061</v>
      </c>
      <c r="T782" s="73">
        <v>2865</v>
      </c>
      <c r="U782" s="73">
        <v>22964</v>
      </c>
      <c r="V782" s="76">
        <v>0.12496728605077199</v>
      </c>
      <c r="W782" s="66">
        <v>0.120712714510813</v>
      </c>
      <c r="X782" s="77">
        <v>0.129317182604169</v>
      </c>
      <c r="Y782" s="66">
        <v>0.124853424702128</v>
      </c>
      <c r="Z782" s="66">
        <v>0.120613795034238</v>
      </c>
      <c r="AA782" s="77">
        <v>0.129176809228819</v>
      </c>
      <c r="AC782" s="66" t="s">
        <v>3</v>
      </c>
    </row>
    <row r="783" spans="1:29" s="78" customFormat="1" x14ac:dyDescent="0.2">
      <c r="A783" s="66" t="s">
        <v>768</v>
      </c>
      <c r="B783" s="71" t="s">
        <v>467</v>
      </c>
      <c r="C783" s="66" t="s">
        <v>950</v>
      </c>
      <c r="D783" s="66" t="s">
        <v>308</v>
      </c>
      <c r="E783" s="66" t="s">
        <v>886</v>
      </c>
      <c r="F783" s="66" t="s">
        <v>878</v>
      </c>
      <c r="G783" s="72" t="s">
        <v>832</v>
      </c>
      <c r="H783" s="73" t="s">
        <v>832</v>
      </c>
      <c r="I783" s="74" t="s">
        <v>832</v>
      </c>
      <c r="J783" s="68" t="s">
        <v>832</v>
      </c>
      <c r="K783" s="75">
        <v>2429</v>
      </c>
      <c r="L783" s="73">
        <v>287</v>
      </c>
      <c r="M783" s="73">
        <v>2723</v>
      </c>
      <c r="N783" s="68">
        <v>0.10539845758354756</v>
      </c>
      <c r="O783" s="75">
        <v>7099</v>
      </c>
      <c r="P783" s="73">
        <v>748</v>
      </c>
      <c r="Q783" s="73">
        <v>7860</v>
      </c>
      <c r="R783" s="69">
        <v>9.5165394402035627E-2</v>
      </c>
      <c r="S783" s="73">
        <v>9528</v>
      </c>
      <c r="T783" s="73">
        <v>1035</v>
      </c>
      <c r="U783" s="73">
        <v>10583</v>
      </c>
      <c r="V783" s="76">
        <v>9.7983527406986695E-2</v>
      </c>
      <c r="W783" s="66">
        <v>9.2378157466189895E-2</v>
      </c>
      <c r="X783" s="77">
        <v>0.103811605315803</v>
      </c>
      <c r="Y783" s="66">
        <v>9.7866157163207901E-2</v>
      </c>
      <c r="Z783" s="66">
        <v>9.2293121172896994E-2</v>
      </c>
      <c r="AA783" s="77">
        <v>0.103634082494676</v>
      </c>
      <c r="AC783" s="66" t="s">
        <v>3</v>
      </c>
    </row>
    <row r="784" spans="1:29" s="78" customFormat="1" x14ac:dyDescent="0.2">
      <c r="A784" s="66" t="s">
        <v>768</v>
      </c>
      <c r="B784" s="71" t="s">
        <v>467</v>
      </c>
      <c r="C784" s="66" t="s">
        <v>950</v>
      </c>
      <c r="D784" s="66" t="s">
        <v>308</v>
      </c>
      <c r="E784" s="66" t="s">
        <v>886</v>
      </c>
      <c r="F784" s="66" t="s">
        <v>879</v>
      </c>
      <c r="G784" s="72">
        <v>6381</v>
      </c>
      <c r="H784" s="73">
        <v>948</v>
      </c>
      <c r="I784" s="74">
        <v>7340</v>
      </c>
      <c r="J784" s="68">
        <v>0.12915531335149863</v>
      </c>
      <c r="K784" s="75">
        <v>6550</v>
      </c>
      <c r="L784" s="73">
        <v>1014</v>
      </c>
      <c r="M784" s="73">
        <v>7578</v>
      </c>
      <c r="N784" s="68">
        <v>0.13380839271575615</v>
      </c>
      <c r="O784" s="75">
        <v>8106</v>
      </c>
      <c r="P784" s="73">
        <v>1232</v>
      </c>
      <c r="Q784" s="73">
        <v>9354</v>
      </c>
      <c r="R784" s="69">
        <v>0.13170836005986744</v>
      </c>
      <c r="S784" s="73">
        <v>21037</v>
      </c>
      <c r="T784" s="73">
        <v>3194</v>
      </c>
      <c r="U784" s="73">
        <v>24272</v>
      </c>
      <c r="V784" s="76">
        <v>0.131814617638562</v>
      </c>
      <c r="W784" s="66">
        <v>0.12757890103564501</v>
      </c>
      <c r="X784" s="77">
        <v>0.13613884987976699</v>
      </c>
      <c r="Y784" s="66">
        <v>0.131701646712477</v>
      </c>
      <c r="Z784" s="66">
        <v>0.127480127791748</v>
      </c>
      <c r="AA784" s="77">
        <v>0.13600096272922199</v>
      </c>
      <c r="AC784" s="66" t="s">
        <v>3</v>
      </c>
    </row>
    <row r="785" spans="1:29" s="78" customFormat="1" x14ac:dyDescent="0.2">
      <c r="A785" s="66" t="s">
        <v>768</v>
      </c>
      <c r="B785" s="71" t="s">
        <v>467</v>
      </c>
      <c r="C785" s="66" t="s">
        <v>950</v>
      </c>
      <c r="D785" s="66" t="s">
        <v>308</v>
      </c>
      <c r="E785" s="66" t="s">
        <v>886</v>
      </c>
      <c r="F785" s="66" t="s">
        <v>880</v>
      </c>
      <c r="G785" s="72">
        <v>1263</v>
      </c>
      <c r="H785" s="73">
        <v>304</v>
      </c>
      <c r="I785" s="74">
        <v>1571</v>
      </c>
      <c r="J785" s="68">
        <v>0.19350732017823041</v>
      </c>
      <c r="K785" s="75">
        <v>8551</v>
      </c>
      <c r="L785" s="73">
        <v>2068</v>
      </c>
      <c r="M785" s="73">
        <v>10643</v>
      </c>
      <c r="N785" s="68">
        <v>0.19430611669642017</v>
      </c>
      <c r="O785" s="75">
        <v>8488</v>
      </c>
      <c r="P785" s="73">
        <v>2122</v>
      </c>
      <c r="Q785" s="73">
        <v>10622</v>
      </c>
      <c r="R785" s="69">
        <v>0.19977405385049896</v>
      </c>
      <c r="S785" s="73">
        <v>18302</v>
      </c>
      <c r="T785" s="73">
        <v>4494</v>
      </c>
      <c r="U785" s="73">
        <v>22836</v>
      </c>
      <c r="V785" s="76">
        <v>0.197139849096333</v>
      </c>
      <c r="W785" s="66">
        <v>0.19199230180423901</v>
      </c>
      <c r="X785" s="77">
        <v>0.20236472960988</v>
      </c>
      <c r="Y785" s="66">
        <v>0.197035374440682</v>
      </c>
      <c r="Z785" s="66">
        <v>0.19190403827053501</v>
      </c>
      <c r="AA785" s="77">
        <v>0.202234741617593</v>
      </c>
      <c r="AC785" s="66" t="s">
        <v>3</v>
      </c>
    </row>
    <row r="786" spans="1:29" s="82" customFormat="1" x14ac:dyDescent="0.2">
      <c r="A786" s="66" t="s">
        <v>768</v>
      </c>
      <c r="B786" s="71" t="s">
        <v>467</v>
      </c>
      <c r="C786" s="66" t="s">
        <v>950</v>
      </c>
      <c r="D786" s="66" t="s">
        <v>308</v>
      </c>
      <c r="E786" s="66" t="s">
        <v>886</v>
      </c>
      <c r="F786" s="66" t="s">
        <v>881</v>
      </c>
      <c r="G786" s="72">
        <v>5648</v>
      </c>
      <c r="H786" s="73">
        <v>0</v>
      </c>
      <c r="I786" s="74">
        <v>5667</v>
      </c>
      <c r="J786" s="68">
        <v>0</v>
      </c>
      <c r="K786" s="75">
        <v>7082</v>
      </c>
      <c r="L786" s="73">
        <v>4</v>
      </c>
      <c r="M786" s="73">
        <v>7108</v>
      </c>
      <c r="N786" s="68">
        <v>5.6274620146314015E-4</v>
      </c>
      <c r="O786" s="75">
        <v>4135</v>
      </c>
      <c r="P786" s="73">
        <v>1</v>
      </c>
      <c r="Q786" s="73">
        <v>4140</v>
      </c>
      <c r="R786" s="69">
        <v>2.4154589371980676E-4</v>
      </c>
      <c r="S786" s="73">
        <v>16865</v>
      </c>
      <c r="T786" s="73">
        <v>5</v>
      </c>
      <c r="U786" s="73">
        <v>16915</v>
      </c>
      <c r="V786" s="76">
        <v>2.9638411381150001E-4</v>
      </c>
      <c r="W786" s="81">
        <v>9.6241894262028607E-5</v>
      </c>
      <c r="X786" s="77">
        <v>6.9152496233408905E-4</v>
      </c>
      <c r="Y786" s="66" t="s">
        <v>832</v>
      </c>
      <c r="Z786" s="66" t="s">
        <v>832</v>
      </c>
      <c r="AA786" s="77" t="s">
        <v>832</v>
      </c>
      <c r="AC786" s="66" t="s">
        <v>3</v>
      </c>
    </row>
    <row r="787" spans="1:29" s="82" customFormat="1" x14ac:dyDescent="0.2">
      <c r="A787" s="66" t="s">
        <v>768</v>
      </c>
      <c r="B787" s="71" t="s">
        <v>467</v>
      </c>
      <c r="C787" s="66" t="s">
        <v>950</v>
      </c>
      <c r="D787" s="66" t="s">
        <v>308</v>
      </c>
      <c r="E787" s="66" t="s">
        <v>886</v>
      </c>
      <c r="F787" s="66" t="s">
        <v>882</v>
      </c>
      <c r="G787" s="72">
        <v>12899</v>
      </c>
      <c r="H787" s="73">
        <v>3</v>
      </c>
      <c r="I787" s="74">
        <v>12939</v>
      </c>
      <c r="J787" s="68">
        <v>2.3185717597959656E-4</v>
      </c>
      <c r="K787" s="75">
        <v>10290</v>
      </c>
      <c r="L787" s="73">
        <v>0</v>
      </c>
      <c r="M787" s="73">
        <v>10309</v>
      </c>
      <c r="N787" s="68">
        <v>0</v>
      </c>
      <c r="O787" s="75">
        <v>9755</v>
      </c>
      <c r="P787" s="73">
        <v>0</v>
      </c>
      <c r="Q787" s="73">
        <v>9781</v>
      </c>
      <c r="R787" s="69">
        <v>0</v>
      </c>
      <c r="S787" s="73">
        <v>32944</v>
      </c>
      <c r="T787" s="73">
        <v>3</v>
      </c>
      <c r="U787" s="73">
        <v>33029</v>
      </c>
      <c r="V787" s="80">
        <v>9.1055331289647003E-5</v>
      </c>
      <c r="W787" s="81">
        <v>1.8778192021029399E-5</v>
      </c>
      <c r="X787" s="77">
        <v>2.6607902864298502E-4</v>
      </c>
      <c r="Y787" s="66" t="s">
        <v>832</v>
      </c>
      <c r="Z787" s="66" t="s">
        <v>832</v>
      </c>
      <c r="AA787" s="77" t="s">
        <v>832</v>
      </c>
      <c r="AC787" s="66" t="s">
        <v>3</v>
      </c>
    </row>
    <row r="788" spans="1:29" s="82" customFormat="1" x14ac:dyDescent="0.2">
      <c r="A788" s="83" t="s">
        <v>768</v>
      </c>
      <c r="B788" s="84" t="s">
        <v>467</v>
      </c>
      <c r="C788" s="83" t="s">
        <v>950</v>
      </c>
      <c r="D788" s="83" t="s">
        <v>308</v>
      </c>
      <c r="E788" s="83" t="s">
        <v>886</v>
      </c>
      <c r="F788" s="83" t="s">
        <v>883</v>
      </c>
      <c r="G788" s="85">
        <v>11204</v>
      </c>
      <c r="H788" s="86">
        <v>0</v>
      </c>
      <c r="I788" s="87">
        <v>11228</v>
      </c>
      <c r="J788" s="88">
        <v>0</v>
      </c>
      <c r="K788" s="89">
        <v>13248</v>
      </c>
      <c r="L788" s="86">
        <v>1</v>
      </c>
      <c r="M788" s="86">
        <v>13285</v>
      </c>
      <c r="N788" s="88">
        <v>7.5272864132480246E-5</v>
      </c>
      <c r="O788" s="89">
        <v>10265</v>
      </c>
      <c r="P788" s="86">
        <v>1</v>
      </c>
      <c r="Q788" s="86">
        <v>10295</v>
      </c>
      <c r="R788" s="90">
        <v>9.7134531325886346E-5</v>
      </c>
      <c r="S788" s="86">
        <v>34717</v>
      </c>
      <c r="T788" s="86">
        <v>2</v>
      </c>
      <c r="U788" s="86">
        <v>34808</v>
      </c>
      <c r="V788" s="94">
        <v>5.7605345776088001E-5</v>
      </c>
      <c r="W788" s="95">
        <v>6.9763507554095396E-6</v>
      </c>
      <c r="X788" s="93">
        <v>2.0807465896796701E-4</v>
      </c>
      <c r="Y788" s="83" t="s">
        <v>832</v>
      </c>
      <c r="Z788" s="83" t="s">
        <v>832</v>
      </c>
      <c r="AA788" s="93" t="s">
        <v>832</v>
      </c>
      <c r="AC788" s="83" t="s">
        <v>3</v>
      </c>
    </row>
    <row r="789" spans="1:29" s="78" customFormat="1" x14ac:dyDescent="0.2">
      <c r="A789" s="66" t="s">
        <v>767</v>
      </c>
      <c r="B789" s="71" t="s">
        <v>473</v>
      </c>
      <c r="C789" s="66" t="s">
        <v>951</v>
      </c>
      <c r="D789" s="66" t="s">
        <v>320</v>
      </c>
      <c r="E789" s="66" t="s">
        <v>890</v>
      </c>
      <c r="F789" s="66" t="s">
        <v>867</v>
      </c>
      <c r="G789" s="72">
        <v>2107</v>
      </c>
      <c r="H789" s="73">
        <v>2035</v>
      </c>
      <c r="I789" s="74">
        <v>4143</v>
      </c>
      <c r="J789" s="68">
        <v>0.49118995896693218</v>
      </c>
      <c r="K789" s="75">
        <v>1865</v>
      </c>
      <c r="L789" s="73">
        <v>1927</v>
      </c>
      <c r="M789" s="73">
        <v>3793</v>
      </c>
      <c r="N789" s="68">
        <v>0.50804112839441073</v>
      </c>
      <c r="O789" s="75">
        <v>2985</v>
      </c>
      <c r="P789" s="73">
        <v>2970</v>
      </c>
      <c r="Q789" s="73">
        <v>5959</v>
      </c>
      <c r="R789" s="69">
        <v>0.49840577278066789</v>
      </c>
      <c r="S789" s="73">
        <v>6957</v>
      </c>
      <c r="T789" s="73">
        <v>6932</v>
      </c>
      <c r="U789" s="73">
        <v>13895</v>
      </c>
      <c r="V789" s="76">
        <v>0.49910000719994202</v>
      </c>
      <c r="W789" s="66">
        <v>0.49074955198512099</v>
      </c>
      <c r="X789" s="77">
        <v>0.50745083962209203</v>
      </c>
      <c r="Y789" s="66">
        <v>0.49905612465451799</v>
      </c>
      <c r="Z789" s="66">
        <v>0.49074066971254399</v>
      </c>
      <c r="AA789" s="77">
        <v>0.50737190720385805</v>
      </c>
      <c r="AC789" s="66" t="s">
        <v>28</v>
      </c>
    </row>
    <row r="790" spans="1:29" s="78" customFormat="1" x14ac:dyDescent="0.2">
      <c r="A790" s="66" t="s">
        <v>767</v>
      </c>
      <c r="B790" s="71" t="s">
        <v>473</v>
      </c>
      <c r="C790" s="66" t="s">
        <v>951</v>
      </c>
      <c r="D790" s="66" t="s">
        <v>320</v>
      </c>
      <c r="E790" s="66" t="s">
        <v>890</v>
      </c>
      <c r="F790" s="66" t="s">
        <v>868</v>
      </c>
      <c r="G790" s="72">
        <v>2177</v>
      </c>
      <c r="H790" s="73">
        <v>2112</v>
      </c>
      <c r="I790" s="74">
        <v>4292</v>
      </c>
      <c r="J790" s="68">
        <v>0.49207828518173347</v>
      </c>
      <c r="K790" s="75">
        <v>1999</v>
      </c>
      <c r="L790" s="73">
        <v>1989</v>
      </c>
      <c r="M790" s="73">
        <v>3989</v>
      </c>
      <c r="N790" s="68">
        <v>0.49862120832288792</v>
      </c>
      <c r="O790" s="75">
        <v>927</v>
      </c>
      <c r="P790" s="73">
        <v>1009</v>
      </c>
      <c r="Q790" s="73">
        <v>1936</v>
      </c>
      <c r="R790" s="69">
        <v>0.52117768595041325</v>
      </c>
      <c r="S790" s="73">
        <v>5103</v>
      </c>
      <c r="T790" s="73">
        <v>5110</v>
      </c>
      <c r="U790" s="73">
        <v>10217</v>
      </c>
      <c r="V790" s="76">
        <v>0.50034270047978102</v>
      </c>
      <c r="W790" s="66">
        <v>0.49059772073103702</v>
      </c>
      <c r="X790" s="77">
        <v>0.51008748471930299</v>
      </c>
      <c r="Y790" s="66">
        <v>0.50029892785172603</v>
      </c>
      <c r="Z790" s="66">
        <v>0.49060173694256098</v>
      </c>
      <c r="AA790" s="77">
        <v>0.50999594019411898</v>
      </c>
      <c r="AC790" s="66" t="s">
        <v>28</v>
      </c>
    </row>
    <row r="791" spans="1:29" s="78" customFormat="1" x14ac:dyDescent="0.2">
      <c r="A791" s="66" t="s">
        <v>767</v>
      </c>
      <c r="B791" s="71" t="s">
        <v>473</v>
      </c>
      <c r="C791" s="66" t="s">
        <v>951</v>
      </c>
      <c r="D791" s="66" t="s">
        <v>320</v>
      </c>
      <c r="E791" s="66" t="s">
        <v>890</v>
      </c>
      <c r="F791" s="66" t="s">
        <v>869</v>
      </c>
      <c r="G791" s="72">
        <v>3620</v>
      </c>
      <c r="H791" s="73">
        <v>3602</v>
      </c>
      <c r="I791" s="74">
        <v>7227</v>
      </c>
      <c r="J791" s="68">
        <v>0.49840874498408744</v>
      </c>
      <c r="K791" s="75">
        <v>2394</v>
      </c>
      <c r="L791" s="73">
        <v>2560</v>
      </c>
      <c r="M791" s="73">
        <v>4957</v>
      </c>
      <c r="N791" s="68">
        <v>0.51644139600564853</v>
      </c>
      <c r="O791" s="75">
        <v>3631</v>
      </c>
      <c r="P791" s="73">
        <v>3450</v>
      </c>
      <c r="Q791" s="73">
        <v>7083</v>
      </c>
      <c r="R791" s="69">
        <v>0.48708174502329521</v>
      </c>
      <c r="S791" s="73">
        <v>9645</v>
      </c>
      <c r="T791" s="73">
        <v>9612</v>
      </c>
      <c r="U791" s="73">
        <v>19267</v>
      </c>
      <c r="V791" s="76">
        <v>0.49914316871786901</v>
      </c>
      <c r="W791" s="66">
        <v>0.49205585560431497</v>
      </c>
      <c r="X791" s="77">
        <v>0.50623074062811302</v>
      </c>
      <c r="Y791" s="66">
        <v>0.49909929007091802</v>
      </c>
      <c r="Z791" s="66">
        <v>0.49203710480915902</v>
      </c>
      <c r="AA791" s="77">
        <v>0.50616169869435101</v>
      </c>
      <c r="AC791" s="66" t="s">
        <v>28</v>
      </c>
    </row>
    <row r="792" spans="1:29" s="78" customFormat="1" x14ac:dyDescent="0.2">
      <c r="A792" s="66" t="s">
        <v>767</v>
      </c>
      <c r="B792" s="71" t="s">
        <v>473</v>
      </c>
      <c r="C792" s="66" t="s">
        <v>951</v>
      </c>
      <c r="D792" s="66" t="s">
        <v>320</v>
      </c>
      <c r="E792" s="66" t="s">
        <v>890</v>
      </c>
      <c r="F792" s="66" t="s">
        <v>870</v>
      </c>
      <c r="G792" s="72">
        <v>3953</v>
      </c>
      <c r="H792" s="73">
        <v>0</v>
      </c>
      <c r="I792" s="74">
        <v>3955</v>
      </c>
      <c r="J792" s="68">
        <v>0</v>
      </c>
      <c r="K792" s="75">
        <v>1916</v>
      </c>
      <c r="L792" s="73">
        <v>0</v>
      </c>
      <c r="M792" s="73">
        <v>1918</v>
      </c>
      <c r="N792" s="68">
        <v>0</v>
      </c>
      <c r="O792" s="75">
        <v>2786</v>
      </c>
      <c r="P792" s="73">
        <v>0</v>
      </c>
      <c r="Q792" s="73">
        <v>2788</v>
      </c>
      <c r="R792" s="69">
        <v>0</v>
      </c>
      <c r="S792" s="73">
        <v>8655</v>
      </c>
      <c r="T792" s="73">
        <v>0</v>
      </c>
      <c r="U792" s="73">
        <v>8661</v>
      </c>
      <c r="V792" s="76">
        <v>0</v>
      </c>
      <c r="W792" s="66">
        <v>0</v>
      </c>
      <c r="X792" s="77">
        <v>4.26122870055782E-4</v>
      </c>
      <c r="Y792" s="66">
        <v>0</v>
      </c>
      <c r="Z792" s="66">
        <v>0</v>
      </c>
      <c r="AA792" s="77">
        <v>1.5628723440993099E-4</v>
      </c>
      <c r="AC792" s="66" t="s">
        <v>28</v>
      </c>
    </row>
    <row r="793" spans="1:29" s="78" customFormat="1" x14ac:dyDescent="0.2">
      <c r="A793" s="66" t="s">
        <v>767</v>
      </c>
      <c r="B793" s="71" t="s">
        <v>473</v>
      </c>
      <c r="C793" s="66" t="s">
        <v>951</v>
      </c>
      <c r="D793" s="66" t="s">
        <v>320</v>
      </c>
      <c r="E793" s="66" t="s">
        <v>890</v>
      </c>
      <c r="F793" s="66" t="s">
        <v>871</v>
      </c>
      <c r="G793" s="72">
        <v>7410</v>
      </c>
      <c r="H793" s="73">
        <v>0</v>
      </c>
      <c r="I793" s="74">
        <v>7414</v>
      </c>
      <c r="J793" s="68">
        <v>0</v>
      </c>
      <c r="K793" s="75">
        <v>4315</v>
      </c>
      <c r="L793" s="73">
        <v>0</v>
      </c>
      <c r="M793" s="73">
        <v>4322</v>
      </c>
      <c r="N793" s="68">
        <v>0</v>
      </c>
      <c r="O793" s="75">
        <v>6185</v>
      </c>
      <c r="P793" s="73">
        <v>0</v>
      </c>
      <c r="Q793" s="73">
        <v>6193</v>
      </c>
      <c r="R793" s="69">
        <v>0</v>
      </c>
      <c r="S793" s="73">
        <v>17910</v>
      </c>
      <c r="T793" s="73">
        <v>0</v>
      </c>
      <c r="U793" s="73">
        <v>17929</v>
      </c>
      <c r="V793" s="76">
        <v>0</v>
      </c>
      <c r="W793" s="66">
        <v>0</v>
      </c>
      <c r="X793" s="77">
        <v>2.0594637551075599E-4</v>
      </c>
      <c r="Y793" s="66">
        <v>0</v>
      </c>
      <c r="Z793" s="66">
        <v>0</v>
      </c>
      <c r="AA793" s="79">
        <v>7.5528790608535493E-5</v>
      </c>
      <c r="AC793" s="66" t="s">
        <v>28</v>
      </c>
    </row>
    <row r="794" spans="1:29" s="78" customFormat="1" x14ac:dyDescent="0.2">
      <c r="A794" s="66" t="s">
        <v>767</v>
      </c>
      <c r="B794" s="71" t="s">
        <v>473</v>
      </c>
      <c r="C794" s="66" t="s">
        <v>951</v>
      </c>
      <c r="D794" s="66" t="s">
        <v>320</v>
      </c>
      <c r="E794" s="66" t="s">
        <v>890</v>
      </c>
      <c r="F794" s="66" t="s">
        <v>872</v>
      </c>
      <c r="G794" s="72">
        <v>5497</v>
      </c>
      <c r="H794" s="73">
        <v>3</v>
      </c>
      <c r="I794" s="74">
        <v>5505</v>
      </c>
      <c r="J794" s="68">
        <v>5.4495912806539512E-4</v>
      </c>
      <c r="K794" s="75">
        <v>6343</v>
      </c>
      <c r="L794" s="73">
        <v>0</v>
      </c>
      <c r="M794" s="73">
        <v>6344</v>
      </c>
      <c r="N794" s="68">
        <v>0</v>
      </c>
      <c r="O794" s="75">
        <v>3863</v>
      </c>
      <c r="P794" s="73">
        <v>0</v>
      </c>
      <c r="Q794" s="73">
        <v>3869</v>
      </c>
      <c r="R794" s="69">
        <v>0</v>
      </c>
      <c r="S794" s="73">
        <v>15703</v>
      </c>
      <c r="T794" s="73">
        <v>3</v>
      </c>
      <c r="U794" s="73">
        <v>15718</v>
      </c>
      <c r="V794" s="76">
        <v>1.9100980516999899E-4</v>
      </c>
      <c r="W794" s="81">
        <v>3.9392546211137299E-5</v>
      </c>
      <c r="X794" s="77">
        <v>5.5810922699005901E-4</v>
      </c>
      <c r="Y794" s="66">
        <v>1.1135560230038E-4</v>
      </c>
      <c r="Z794" s="66">
        <v>0</v>
      </c>
      <c r="AA794" s="77">
        <v>4.1920999767674398E-4</v>
      </c>
      <c r="AC794" s="66" t="s">
        <v>28</v>
      </c>
    </row>
    <row r="795" spans="1:29" s="78" customFormat="1" x14ac:dyDescent="0.2">
      <c r="A795" s="66" t="s">
        <v>767</v>
      </c>
      <c r="B795" s="71" t="s">
        <v>473</v>
      </c>
      <c r="C795" s="66" t="s">
        <v>951</v>
      </c>
      <c r="D795" s="66" t="s">
        <v>320</v>
      </c>
      <c r="E795" s="66" t="s">
        <v>890</v>
      </c>
      <c r="F795" s="66" t="s">
        <v>873</v>
      </c>
      <c r="G795" s="72">
        <v>7684</v>
      </c>
      <c r="H795" s="73">
        <v>0</v>
      </c>
      <c r="I795" s="74">
        <v>7693</v>
      </c>
      <c r="J795" s="68">
        <v>0</v>
      </c>
      <c r="K795" s="75">
        <v>7921</v>
      </c>
      <c r="L795" s="73">
        <v>0</v>
      </c>
      <c r="M795" s="73">
        <v>7926</v>
      </c>
      <c r="N795" s="68">
        <v>0</v>
      </c>
      <c r="O795" s="75">
        <v>5992</v>
      </c>
      <c r="P795" s="73">
        <v>1</v>
      </c>
      <c r="Q795" s="73">
        <v>5999</v>
      </c>
      <c r="R795" s="69">
        <v>1.666944490748458E-4</v>
      </c>
      <c r="S795" s="73">
        <v>21597</v>
      </c>
      <c r="T795" s="73">
        <v>1</v>
      </c>
      <c r="U795" s="73">
        <v>21618</v>
      </c>
      <c r="V795" s="80">
        <v>4.6300583387350703E-5</v>
      </c>
      <c r="W795" s="81">
        <v>1.17222859270107E-6</v>
      </c>
      <c r="X795" s="77">
        <v>2.5794303882368001E-4</v>
      </c>
      <c r="Y795" s="81">
        <v>7.4327853401441904E-17</v>
      </c>
      <c r="Z795" s="66">
        <v>0</v>
      </c>
      <c r="AA795" s="77">
        <v>1.4364300749694899E-4</v>
      </c>
      <c r="AC795" s="66" t="s">
        <v>28</v>
      </c>
    </row>
    <row r="796" spans="1:29" s="78" customFormat="1" x14ac:dyDescent="0.2">
      <c r="A796" s="66" t="s">
        <v>767</v>
      </c>
      <c r="B796" s="71" t="s">
        <v>473</v>
      </c>
      <c r="C796" s="66" t="s">
        <v>951</v>
      </c>
      <c r="D796" s="66" t="s">
        <v>320</v>
      </c>
      <c r="E796" s="66" t="s">
        <v>890</v>
      </c>
      <c r="F796" s="66" t="s">
        <v>874</v>
      </c>
      <c r="G796" s="72" t="s">
        <v>832</v>
      </c>
      <c r="H796" s="73" t="s">
        <v>832</v>
      </c>
      <c r="I796" s="74" t="s">
        <v>832</v>
      </c>
      <c r="J796" s="68" t="s">
        <v>832</v>
      </c>
      <c r="K796" s="75" t="s">
        <v>832</v>
      </c>
      <c r="L796" s="73" t="s">
        <v>832</v>
      </c>
      <c r="M796" s="73" t="s">
        <v>832</v>
      </c>
      <c r="N796" s="68" t="s">
        <v>832</v>
      </c>
      <c r="O796" s="75" t="s">
        <v>832</v>
      </c>
      <c r="P796" s="73" t="s">
        <v>832</v>
      </c>
      <c r="Q796" s="73" t="s">
        <v>832</v>
      </c>
      <c r="R796" s="69" t="s">
        <v>832</v>
      </c>
      <c r="S796" s="73" t="s">
        <v>832</v>
      </c>
      <c r="T796" s="73" t="s">
        <v>832</v>
      </c>
      <c r="U796" s="73" t="s">
        <v>832</v>
      </c>
      <c r="V796" s="76" t="s">
        <v>832</v>
      </c>
      <c r="W796" s="66" t="s">
        <v>832</v>
      </c>
      <c r="X796" s="77" t="s">
        <v>832</v>
      </c>
      <c r="Y796" s="66" t="s">
        <v>832</v>
      </c>
      <c r="Z796" s="66" t="s">
        <v>832</v>
      </c>
      <c r="AA796" s="77" t="s">
        <v>832</v>
      </c>
      <c r="AC796" s="66" t="s">
        <v>28</v>
      </c>
    </row>
    <row r="797" spans="1:29" s="78" customFormat="1" x14ac:dyDescent="0.2">
      <c r="A797" s="66" t="s">
        <v>767</v>
      </c>
      <c r="B797" s="71" t="s">
        <v>473</v>
      </c>
      <c r="C797" s="66" t="s">
        <v>951</v>
      </c>
      <c r="D797" s="66" t="s">
        <v>320</v>
      </c>
      <c r="E797" s="66" t="s">
        <v>890</v>
      </c>
      <c r="F797" s="66" t="s">
        <v>875</v>
      </c>
      <c r="G797" s="72">
        <v>6939</v>
      </c>
      <c r="H797" s="73">
        <v>1</v>
      </c>
      <c r="I797" s="74">
        <v>6949</v>
      </c>
      <c r="J797" s="68">
        <v>1.4390559792775939E-4</v>
      </c>
      <c r="K797" s="75">
        <v>4764</v>
      </c>
      <c r="L797" s="73">
        <v>0</v>
      </c>
      <c r="M797" s="73">
        <v>4765</v>
      </c>
      <c r="N797" s="68">
        <v>0</v>
      </c>
      <c r="O797" s="75">
        <v>6034</v>
      </c>
      <c r="P797" s="73">
        <v>0</v>
      </c>
      <c r="Q797" s="73">
        <v>6042</v>
      </c>
      <c r="R797" s="69">
        <v>0</v>
      </c>
      <c r="S797" s="73">
        <v>17737</v>
      </c>
      <c r="T797" s="73">
        <v>1</v>
      </c>
      <c r="U797" s="73">
        <v>17756</v>
      </c>
      <c r="V797" s="80">
        <v>5.6376141616867698E-5</v>
      </c>
      <c r="W797" s="81">
        <v>1.42731930972982E-6</v>
      </c>
      <c r="X797" s="77">
        <v>3.1406728208649502E-4</v>
      </c>
      <c r="Y797" s="81">
        <v>1.0660899590904E-16</v>
      </c>
      <c r="Z797" s="66">
        <v>0</v>
      </c>
      <c r="AA797" s="77">
        <v>1.8249935865789299E-4</v>
      </c>
      <c r="AC797" s="66" t="s">
        <v>28</v>
      </c>
    </row>
    <row r="798" spans="1:29" s="78" customFormat="1" x14ac:dyDescent="0.2">
      <c r="A798" s="66" t="s">
        <v>767</v>
      </c>
      <c r="B798" s="71" t="s">
        <v>473</v>
      </c>
      <c r="C798" s="66" t="s">
        <v>951</v>
      </c>
      <c r="D798" s="66" t="s">
        <v>320</v>
      </c>
      <c r="E798" s="66" t="s">
        <v>890</v>
      </c>
      <c r="F798" s="66" t="s">
        <v>876</v>
      </c>
      <c r="G798" s="72">
        <v>4436</v>
      </c>
      <c r="H798" s="73">
        <v>1</v>
      </c>
      <c r="I798" s="74">
        <v>4441</v>
      </c>
      <c r="J798" s="68">
        <v>2.2517451024544022E-4</v>
      </c>
      <c r="K798" s="75">
        <v>4053</v>
      </c>
      <c r="L798" s="73">
        <v>0</v>
      </c>
      <c r="M798" s="73">
        <v>4055</v>
      </c>
      <c r="N798" s="68">
        <v>0</v>
      </c>
      <c r="O798" s="75">
        <v>6634</v>
      </c>
      <c r="P798" s="73">
        <v>0</v>
      </c>
      <c r="Q798" s="73">
        <v>6639</v>
      </c>
      <c r="R798" s="69">
        <v>0</v>
      </c>
      <c r="S798" s="73">
        <v>15123</v>
      </c>
      <c r="T798" s="73">
        <v>1</v>
      </c>
      <c r="U798" s="73">
        <v>15135</v>
      </c>
      <c r="V798" s="80">
        <v>6.6120074054482893E-5</v>
      </c>
      <c r="W798" s="81">
        <v>1.6740139376555301E-6</v>
      </c>
      <c r="X798" s="77">
        <v>3.68341799322599E-4</v>
      </c>
      <c r="Y798" s="81">
        <v>1.30925872667609E-16</v>
      </c>
      <c r="Z798" s="66">
        <v>0</v>
      </c>
      <c r="AA798" s="77">
        <v>2.2195248795737601E-4</v>
      </c>
      <c r="AC798" s="66" t="s">
        <v>28</v>
      </c>
    </row>
    <row r="799" spans="1:29" s="78" customFormat="1" x14ac:dyDescent="0.2">
      <c r="A799" s="66" t="s">
        <v>767</v>
      </c>
      <c r="B799" s="71" t="s">
        <v>473</v>
      </c>
      <c r="C799" s="66" t="s">
        <v>951</v>
      </c>
      <c r="D799" s="66" t="s">
        <v>320</v>
      </c>
      <c r="E799" s="66" t="s">
        <v>890</v>
      </c>
      <c r="F799" s="66" t="s">
        <v>877</v>
      </c>
      <c r="G799" s="72">
        <v>5304</v>
      </c>
      <c r="H799" s="73">
        <v>1</v>
      </c>
      <c r="I799" s="74">
        <v>5311</v>
      </c>
      <c r="J799" s="68">
        <v>1.8828845791752966E-4</v>
      </c>
      <c r="K799" s="75">
        <v>9531</v>
      </c>
      <c r="L799" s="73">
        <v>0</v>
      </c>
      <c r="M799" s="73">
        <v>9540</v>
      </c>
      <c r="N799" s="68">
        <v>0</v>
      </c>
      <c r="O799" s="75">
        <v>5363</v>
      </c>
      <c r="P799" s="73">
        <v>0</v>
      </c>
      <c r="Q799" s="73">
        <v>5366</v>
      </c>
      <c r="R799" s="69">
        <v>0</v>
      </c>
      <c r="S799" s="73">
        <v>20198</v>
      </c>
      <c r="T799" s="73">
        <v>1</v>
      </c>
      <c r="U799" s="73">
        <v>20217</v>
      </c>
      <c r="V799" s="80">
        <v>4.95074013565028E-5</v>
      </c>
      <c r="W799" s="81">
        <v>1.2534180958159901E-6</v>
      </c>
      <c r="X799" s="77">
        <v>2.7580637240961798E-4</v>
      </c>
      <c r="Y799" s="81">
        <v>8.4602197065583305E-17</v>
      </c>
      <c r="Z799" s="66">
        <v>0</v>
      </c>
      <c r="AA799" s="77">
        <v>1.55780359234321E-4</v>
      </c>
      <c r="AC799" s="66" t="s">
        <v>28</v>
      </c>
    </row>
    <row r="800" spans="1:29" s="78" customFormat="1" x14ac:dyDescent="0.2">
      <c r="A800" s="66" t="s">
        <v>767</v>
      </c>
      <c r="B800" s="71" t="s">
        <v>473</v>
      </c>
      <c r="C800" s="66" t="s">
        <v>951</v>
      </c>
      <c r="D800" s="66" t="s">
        <v>320</v>
      </c>
      <c r="E800" s="66" t="s">
        <v>890</v>
      </c>
      <c r="F800" s="66" t="s">
        <v>878</v>
      </c>
      <c r="G800" s="72">
        <v>3363</v>
      </c>
      <c r="H800" s="73">
        <v>1</v>
      </c>
      <c r="I800" s="74">
        <v>3367</v>
      </c>
      <c r="J800" s="68">
        <v>2.9700029700029698E-4</v>
      </c>
      <c r="K800" s="75">
        <v>0</v>
      </c>
      <c r="L800" s="73">
        <v>0</v>
      </c>
      <c r="M800" s="73">
        <v>0</v>
      </c>
      <c r="N800" s="68" t="s">
        <v>832</v>
      </c>
      <c r="O800" s="75">
        <v>3000</v>
      </c>
      <c r="P800" s="73">
        <v>0</v>
      </c>
      <c r="Q800" s="73">
        <v>3002</v>
      </c>
      <c r="R800" s="69">
        <v>0</v>
      </c>
      <c r="S800" s="73">
        <v>6363</v>
      </c>
      <c r="T800" s="73">
        <v>1</v>
      </c>
      <c r="U800" s="73">
        <v>6369</v>
      </c>
      <c r="V800" s="76">
        <v>1.5713387806411101E-4</v>
      </c>
      <c r="W800" s="81">
        <v>3.9782774392872997E-6</v>
      </c>
      <c r="X800" s="77">
        <v>8.7517953801051701E-4</v>
      </c>
      <c r="Y800" s="81">
        <v>7.8326667771130501E-5</v>
      </c>
      <c r="Z800" s="66">
        <v>0</v>
      </c>
      <c r="AA800" s="77">
        <v>6.1291358975253704E-4</v>
      </c>
      <c r="AC800" s="66" t="s">
        <v>28</v>
      </c>
    </row>
    <row r="801" spans="1:29" s="78" customFormat="1" x14ac:dyDescent="0.2">
      <c r="A801" s="66" t="s">
        <v>767</v>
      </c>
      <c r="B801" s="71" t="s">
        <v>473</v>
      </c>
      <c r="C801" s="66" t="s">
        <v>951</v>
      </c>
      <c r="D801" s="66" t="s">
        <v>320</v>
      </c>
      <c r="E801" s="66" t="s">
        <v>890</v>
      </c>
      <c r="F801" s="66" t="s">
        <v>879</v>
      </c>
      <c r="G801" s="72">
        <v>5142</v>
      </c>
      <c r="H801" s="73">
        <v>0</v>
      </c>
      <c r="I801" s="74">
        <v>5144</v>
      </c>
      <c r="J801" s="68">
        <v>0</v>
      </c>
      <c r="K801" s="75">
        <v>9939</v>
      </c>
      <c r="L801" s="73">
        <v>1</v>
      </c>
      <c r="M801" s="73">
        <v>9945</v>
      </c>
      <c r="N801" s="68">
        <v>1.0055304172951231E-4</v>
      </c>
      <c r="O801" s="75">
        <v>7894</v>
      </c>
      <c r="P801" s="73">
        <v>0</v>
      </c>
      <c r="Q801" s="73">
        <v>7899</v>
      </c>
      <c r="R801" s="69">
        <v>0</v>
      </c>
      <c r="S801" s="73">
        <v>22975</v>
      </c>
      <c r="T801" s="73">
        <v>1</v>
      </c>
      <c r="U801" s="73">
        <v>22988</v>
      </c>
      <c r="V801" s="80">
        <v>4.3523676880222801E-5</v>
      </c>
      <c r="W801" s="81">
        <v>1.1019234869056299E-6</v>
      </c>
      <c r="X801" s="77">
        <v>2.4247428248742899E-4</v>
      </c>
      <c r="Y801" s="81">
        <v>1.39445776080687E-16</v>
      </c>
      <c r="Z801" s="66">
        <v>0</v>
      </c>
      <c r="AA801" s="77">
        <v>1.3331641518161101E-4</v>
      </c>
      <c r="AC801" s="66" t="s">
        <v>28</v>
      </c>
    </row>
    <row r="802" spans="1:29" s="78" customFormat="1" x14ac:dyDescent="0.2">
      <c r="A802" s="66" t="s">
        <v>767</v>
      </c>
      <c r="B802" s="71" t="s">
        <v>473</v>
      </c>
      <c r="C802" s="66" t="s">
        <v>951</v>
      </c>
      <c r="D802" s="66" t="s">
        <v>320</v>
      </c>
      <c r="E802" s="66" t="s">
        <v>890</v>
      </c>
      <c r="F802" s="66" t="s">
        <v>880</v>
      </c>
      <c r="G802" s="72">
        <v>3527</v>
      </c>
      <c r="H802" s="73">
        <v>0</v>
      </c>
      <c r="I802" s="74">
        <v>3528</v>
      </c>
      <c r="J802" s="68">
        <v>0</v>
      </c>
      <c r="K802" s="75">
        <v>4673</v>
      </c>
      <c r="L802" s="73">
        <v>0</v>
      </c>
      <c r="M802" s="73">
        <v>4674</v>
      </c>
      <c r="N802" s="68">
        <v>0</v>
      </c>
      <c r="O802" s="75">
        <v>7048</v>
      </c>
      <c r="P802" s="73">
        <v>0</v>
      </c>
      <c r="Q802" s="73">
        <v>7052</v>
      </c>
      <c r="R802" s="69">
        <v>0</v>
      </c>
      <c r="S802" s="73">
        <v>15248</v>
      </c>
      <c r="T802" s="73">
        <v>0</v>
      </c>
      <c r="U802" s="73">
        <v>15254</v>
      </c>
      <c r="V802" s="76">
        <v>0</v>
      </c>
      <c r="W802" s="66">
        <v>0</v>
      </c>
      <c r="X802" s="77">
        <v>2.41896201020544E-4</v>
      </c>
      <c r="Y802" s="66">
        <v>0</v>
      </c>
      <c r="Z802" s="66">
        <v>0</v>
      </c>
      <c r="AA802" s="79">
        <v>8.8714042578498905E-5</v>
      </c>
      <c r="AC802" s="66" t="s">
        <v>28</v>
      </c>
    </row>
    <row r="803" spans="1:29" s="82" customFormat="1" x14ac:dyDescent="0.2">
      <c r="A803" s="66" t="s">
        <v>767</v>
      </c>
      <c r="B803" s="71" t="s">
        <v>473</v>
      </c>
      <c r="C803" s="66" t="s">
        <v>951</v>
      </c>
      <c r="D803" s="66" t="s">
        <v>320</v>
      </c>
      <c r="E803" s="66" t="s">
        <v>890</v>
      </c>
      <c r="F803" s="66" t="s">
        <v>881</v>
      </c>
      <c r="G803" s="72">
        <v>9168</v>
      </c>
      <c r="H803" s="73">
        <v>1</v>
      </c>
      <c r="I803" s="74">
        <v>9170</v>
      </c>
      <c r="J803" s="68">
        <v>1.0905125408942203E-4</v>
      </c>
      <c r="K803" s="75">
        <v>4392</v>
      </c>
      <c r="L803" s="73">
        <v>0</v>
      </c>
      <c r="M803" s="73">
        <v>4393</v>
      </c>
      <c r="N803" s="68">
        <v>0</v>
      </c>
      <c r="O803" s="75">
        <v>7000</v>
      </c>
      <c r="P803" s="73">
        <v>0</v>
      </c>
      <c r="Q803" s="73">
        <v>7007</v>
      </c>
      <c r="R803" s="69">
        <v>0</v>
      </c>
      <c r="S803" s="73">
        <v>20560</v>
      </c>
      <c r="T803" s="73">
        <v>1</v>
      </c>
      <c r="U803" s="73">
        <v>20570</v>
      </c>
      <c r="V803" s="80">
        <v>4.8635766742862701E-5</v>
      </c>
      <c r="W803" s="81">
        <v>1.2313502454521699E-6</v>
      </c>
      <c r="X803" s="77">
        <v>2.70951024552501E-4</v>
      </c>
      <c r="Y803" s="66" t="s">
        <v>832</v>
      </c>
      <c r="Z803" s="66" t="s">
        <v>832</v>
      </c>
      <c r="AA803" s="77" t="s">
        <v>832</v>
      </c>
      <c r="AC803" s="66" t="s">
        <v>28</v>
      </c>
    </row>
    <row r="804" spans="1:29" s="82" customFormat="1" x14ac:dyDescent="0.2">
      <c r="A804" s="66" t="s">
        <v>767</v>
      </c>
      <c r="B804" s="71" t="s">
        <v>473</v>
      </c>
      <c r="C804" s="66" t="s">
        <v>951</v>
      </c>
      <c r="D804" s="66" t="s">
        <v>320</v>
      </c>
      <c r="E804" s="66" t="s">
        <v>890</v>
      </c>
      <c r="F804" s="66" t="s">
        <v>882</v>
      </c>
      <c r="G804" s="72">
        <v>5536</v>
      </c>
      <c r="H804" s="73">
        <v>0</v>
      </c>
      <c r="I804" s="74">
        <v>5541</v>
      </c>
      <c r="J804" s="68">
        <v>0</v>
      </c>
      <c r="K804" s="75">
        <v>6319</v>
      </c>
      <c r="L804" s="73">
        <v>1</v>
      </c>
      <c r="M804" s="73">
        <v>6324</v>
      </c>
      <c r="N804" s="68">
        <v>1.5812776723592663E-4</v>
      </c>
      <c r="O804" s="75">
        <v>4277</v>
      </c>
      <c r="P804" s="73">
        <v>2</v>
      </c>
      <c r="Q804" s="73">
        <v>4286</v>
      </c>
      <c r="R804" s="69">
        <v>4.6663555762949138E-4</v>
      </c>
      <c r="S804" s="73">
        <v>16132</v>
      </c>
      <c r="T804" s="73">
        <v>3</v>
      </c>
      <c r="U804" s="73">
        <v>16151</v>
      </c>
      <c r="V804" s="76">
        <v>1.85931205453982E-4</v>
      </c>
      <c r="W804" s="81">
        <v>3.8345125957872102E-5</v>
      </c>
      <c r="X804" s="77">
        <v>5.4327278033840503E-4</v>
      </c>
      <c r="Y804" s="66" t="s">
        <v>832</v>
      </c>
      <c r="Z804" s="66" t="s">
        <v>832</v>
      </c>
      <c r="AA804" s="77" t="s">
        <v>832</v>
      </c>
      <c r="AC804" s="66" t="s">
        <v>28</v>
      </c>
    </row>
    <row r="805" spans="1:29" s="82" customFormat="1" x14ac:dyDescent="0.2">
      <c r="A805" s="83" t="s">
        <v>767</v>
      </c>
      <c r="B805" s="84" t="s">
        <v>473</v>
      </c>
      <c r="C805" s="83" t="s">
        <v>951</v>
      </c>
      <c r="D805" s="83" t="s">
        <v>320</v>
      </c>
      <c r="E805" s="83" t="s">
        <v>890</v>
      </c>
      <c r="F805" s="83" t="s">
        <v>883</v>
      </c>
      <c r="G805" s="85">
        <v>8554</v>
      </c>
      <c r="H805" s="86">
        <v>0</v>
      </c>
      <c r="I805" s="87">
        <v>8560</v>
      </c>
      <c r="J805" s="88">
        <v>0</v>
      </c>
      <c r="K805" s="89">
        <v>5086</v>
      </c>
      <c r="L805" s="86">
        <v>0</v>
      </c>
      <c r="M805" s="86">
        <v>5093</v>
      </c>
      <c r="N805" s="88">
        <v>0</v>
      </c>
      <c r="O805" s="89">
        <v>6740</v>
      </c>
      <c r="P805" s="86">
        <v>0</v>
      </c>
      <c r="Q805" s="86">
        <v>6742</v>
      </c>
      <c r="R805" s="90">
        <v>0</v>
      </c>
      <c r="S805" s="86">
        <v>20380</v>
      </c>
      <c r="T805" s="86">
        <v>0</v>
      </c>
      <c r="U805" s="86">
        <v>20395</v>
      </c>
      <c r="V805" s="91">
        <v>0</v>
      </c>
      <c r="W805" s="83">
        <v>0</v>
      </c>
      <c r="X805" s="93">
        <v>1.80988499590999E-4</v>
      </c>
      <c r="Y805" s="83" t="s">
        <v>832</v>
      </c>
      <c r="Z805" s="83" t="s">
        <v>832</v>
      </c>
      <c r="AA805" s="93" t="s">
        <v>832</v>
      </c>
      <c r="AC805" s="83" t="s">
        <v>28</v>
      </c>
    </row>
    <row r="806" spans="1:29" s="78" customFormat="1" x14ac:dyDescent="0.2">
      <c r="A806" s="66" t="s">
        <v>766</v>
      </c>
      <c r="B806" s="71" t="s">
        <v>485</v>
      </c>
      <c r="C806" s="66" t="s">
        <v>952</v>
      </c>
      <c r="D806" s="66" t="s">
        <v>320</v>
      </c>
      <c r="E806" s="66" t="s">
        <v>890</v>
      </c>
      <c r="F806" s="66" t="s">
        <v>867</v>
      </c>
      <c r="G806" s="72" t="s">
        <v>832</v>
      </c>
      <c r="H806" s="73" t="s">
        <v>832</v>
      </c>
      <c r="I806" s="74" t="s">
        <v>832</v>
      </c>
      <c r="J806" s="68" t="s">
        <v>832</v>
      </c>
      <c r="K806" s="75" t="s">
        <v>832</v>
      </c>
      <c r="L806" s="73" t="s">
        <v>832</v>
      </c>
      <c r="M806" s="73" t="s">
        <v>832</v>
      </c>
      <c r="N806" s="68" t="s">
        <v>832</v>
      </c>
      <c r="O806" s="75" t="s">
        <v>832</v>
      </c>
      <c r="P806" s="73" t="s">
        <v>832</v>
      </c>
      <c r="Q806" s="73" t="s">
        <v>832</v>
      </c>
      <c r="R806" s="69" t="s">
        <v>832</v>
      </c>
      <c r="S806" s="73" t="s">
        <v>832</v>
      </c>
      <c r="T806" s="73" t="s">
        <v>832</v>
      </c>
      <c r="U806" s="73" t="s">
        <v>832</v>
      </c>
      <c r="V806" s="76" t="s">
        <v>832</v>
      </c>
      <c r="W806" s="66" t="s">
        <v>832</v>
      </c>
      <c r="X806" s="77" t="s">
        <v>832</v>
      </c>
      <c r="Y806" s="66" t="s">
        <v>832</v>
      </c>
      <c r="Z806" s="66" t="s">
        <v>832</v>
      </c>
      <c r="AA806" s="77" t="s">
        <v>832</v>
      </c>
      <c r="AC806" s="66" t="s">
        <v>242</v>
      </c>
    </row>
    <row r="807" spans="1:29" s="78" customFormat="1" x14ac:dyDescent="0.2">
      <c r="A807" s="66" t="s">
        <v>766</v>
      </c>
      <c r="B807" s="71" t="s">
        <v>485</v>
      </c>
      <c r="C807" s="66" t="s">
        <v>952</v>
      </c>
      <c r="D807" s="66" t="s">
        <v>320</v>
      </c>
      <c r="E807" s="66" t="s">
        <v>890</v>
      </c>
      <c r="F807" s="66" t="s">
        <v>868</v>
      </c>
      <c r="G807" s="72" t="s">
        <v>832</v>
      </c>
      <c r="H807" s="73" t="s">
        <v>832</v>
      </c>
      <c r="I807" s="74" t="s">
        <v>832</v>
      </c>
      <c r="J807" s="68" t="s">
        <v>832</v>
      </c>
      <c r="K807" s="75" t="s">
        <v>832</v>
      </c>
      <c r="L807" s="73" t="s">
        <v>832</v>
      </c>
      <c r="M807" s="73" t="s">
        <v>832</v>
      </c>
      <c r="N807" s="68" t="s">
        <v>832</v>
      </c>
      <c r="O807" s="75" t="s">
        <v>832</v>
      </c>
      <c r="P807" s="73" t="s">
        <v>832</v>
      </c>
      <c r="Q807" s="73" t="s">
        <v>832</v>
      </c>
      <c r="R807" s="69" t="s">
        <v>832</v>
      </c>
      <c r="S807" s="73" t="s">
        <v>832</v>
      </c>
      <c r="T807" s="73" t="s">
        <v>832</v>
      </c>
      <c r="U807" s="73" t="s">
        <v>832</v>
      </c>
      <c r="V807" s="76" t="s">
        <v>832</v>
      </c>
      <c r="W807" s="66" t="s">
        <v>832</v>
      </c>
      <c r="X807" s="77" t="s">
        <v>832</v>
      </c>
      <c r="Y807" s="66" t="s">
        <v>832</v>
      </c>
      <c r="Z807" s="66" t="s">
        <v>832</v>
      </c>
      <c r="AA807" s="77" t="s">
        <v>832</v>
      </c>
      <c r="AC807" s="66" t="s">
        <v>242</v>
      </c>
    </row>
    <row r="808" spans="1:29" s="78" customFormat="1" x14ac:dyDescent="0.2">
      <c r="A808" s="66" t="s">
        <v>766</v>
      </c>
      <c r="B808" s="71" t="s">
        <v>485</v>
      </c>
      <c r="C808" s="66" t="s">
        <v>952</v>
      </c>
      <c r="D808" s="66" t="s">
        <v>320</v>
      </c>
      <c r="E808" s="66" t="s">
        <v>890</v>
      </c>
      <c r="F808" s="66" t="s">
        <v>869</v>
      </c>
      <c r="G808" s="72">
        <v>5263</v>
      </c>
      <c r="H808" s="73">
        <v>5477</v>
      </c>
      <c r="I808" s="74">
        <v>10754</v>
      </c>
      <c r="J808" s="68">
        <v>0.50929886553840431</v>
      </c>
      <c r="K808" s="75">
        <v>1474</v>
      </c>
      <c r="L808" s="73">
        <v>1684</v>
      </c>
      <c r="M808" s="73">
        <v>3163</v>
      </c>
      <c r="N808" s="68">
        <v>0.53240594372431238</v>
      </c>
      <c r="O808" s="75">
        <v>1747</v>
      </c>
      <c r="P808" s="73">
        <v>1985</v>
      </c>
      <c r="Q808" s="73">
        <v>3737</v>
      </c>
      <c r="R808" s="69">
        <v>0.53117473909553115</v>
      </c>
      <c r="S808" s="73">
        <v>8484</v>
      </c>
      <c r="T808" s="73">
        <v>9146</v>
      </c>
      <c r="U808" s="73">
        <v>17654</v>
      </c>
      <c r="V808" s="76">
        <v>0.51877481565513295</v>
      </c>
      <c r="W808" s="66">
        <v>0.51136846828387195</v>
      </c>
      <c r="X808" s="77">
        <v>0.52617496763526395</v>
      </c>
      <c r="Y808" s="66">
        <v>0.51872726473443198</v>
      </c>
      <c r="Z808" s="66">
        <v>0.51134819058436798</v>
      </c>
      <c r="AA808" s="77">
        <v>0.52610082314193896</v>
      </c>
      <c r="AC808" s="66" t="s">
        <v>242</v>
      </c>
    </row>
    <row r="809" spans="1:29" s="78" customFormat="1" x14ac:dyDescent="0.2">
      <c r="A809" s="66" t="s">
        <v>766</v>
      </c>
      <c r="B809" s="71" t="s">
        <v>485</v>
      </c>
      <c r="C809" s="66" t="s">
        <v>952</v>
      </c>
      <c r="D809" s="66" t="s">
        <v>320</v>
      </c>
      <c r="E809" s="66" t="s">
        <v>890</v>
      </c>
      <c r="F809" s="66" t="s">
        <v>870</v>
      </c>
      <c r="G809" s="72">
        <v>3546</v>
      </c>
      <c r="H809" s="73">
        <v>0</v>
      </c>
      <c r="I809" s="74">
        <v>3551</v>
      </c>
      <c r="J809" s="68">
        <v>0</v>
      </c>
      <c r="K809" s="75">
        <v>3205</v>
      </c>
      <c r="L809" s="73">
        <v>2</v>
      </c>
      <c r="M809" s="73">
        <v>3211</v>
      </c>
      <c r="N809" s="68">
        <v>6.228589224540642E-4</v>
      </c>
      <c r="O809" s="75">
        <v>2683</v>
      </c>
      <c r="P809" s="73">
        <v>0</v>
      </c>
      <c r="Q809" s="73">
        <v>2686</v>
      </c>
      <c r="R809" s="69">
        <v>0</v>
      </c>
      <c r="S809" s="73">
        <v>9434</v>
      </c>
      <c r="T809" s="73">
        <v>2</v>
      </c>
      <c r="U809" s="73">
        <v>9448</v>
      </c>
      <c r="V809" s="76">
        <v>2.1195421788893599E-4</v>
      </c>
      <c r="W809" s="81">
        <v>2.56696698831092E-5</v>
      </c>
      <c r="X809" s="77">
        <v>7.6543957178734504E-4</v>
      </c>
      <c r="Y809" s="66">
        <v>1.4766307094782999E-4</v>
      </c>
      <c r="Z809" s="66">
        <v>0</v>
      </c>
      <c r="AA809" s="77">
        <v>5.9476486089718905E-4</v>
      </c>
      <c r="AC809" s="66" t="s">
        <v>242</v>
      </c>
    </row>
    <row r="810" spans="1:29" s="78" customFormat="1" x14ac:dyDescent="0.2">
      <c r="A810" s="66" t="s">
        <v>766</v>
      </c>
      <c r="B810" s="71" t="s">
        <v>485</v>
      </c>
      <c r="C810" s="66" t="s">
        <v>952</v>
      </c>
      <c r="D810" s="66" t="s">
        <v>320</v>
      </c>
      <c r="E810" s="66" t="s">
        <v>890</v>
      </c>
      <c r="F810" s="66" t="s">
        <v>871</v>
      </c>
      <c r="G810" s="72">
        <v>4038</v>
      </c>
      <c r="H810" s="73">
        <v>1</v>
      </c>
      <c r="I810" s="74">
        <v>4051</v>
      </c>
      <c r="J810" s="68">
        <v>2.4685262898049864E-4</v>
      </c>
      <c r="K810" s="75">
        <v>3517</v>
      </c>
      <c r="L810" s="73">
        <v>1</v>
      </c>
      <c r="M810" s="73">
        <v>3523</v>
      </c>
      <c r="N810" s="68">
        <v>2.838489923360772E-4</v>
      </c>
      <c r="O810" s="75">
        <v>2731</v>
      </c>
      <c r="P810" s="73">
        <v>1</v>
      </c>
      <c r="Q810" s="73">
        <v>2736</v>
      </c>
      <c r="R810" s="69">
        <v>3.6549707602339179E-4</v>
      </c>
      <c r="S810" s="73">
        <v>10286</v>
      </c>
      <c r="T810" s="73">
        <v>3</v>
      </c>
      <c r="U810" s="73">
        <v>10310</v>
      </c>
      <c r="V810" s="76">
        <v>2.9157352512391901E-4</v>
      </c>
      <c r="W810" s="81">
        <v>6.0133507338309698E-5</v>
      </c>
      <c r="X810" s="77">
        <v>8.51862787363389E-4</v>
      </c>
      <c r="Y810" s="66">
        <v>2.2234463088489199E-4</v>
      </c>
      <c r="Z810" s="66">
        <v>0</v>
      </c>
      <c r="AA810" s="77">
        <v>6.9374801448728897E-4</v>
      </c>
      <c r="AC810" s="66" t="s">
        <v>242</v>
      </c>
    </row>
    <row r="811" spans="1:29" s="78" customFormat="1" x14ac:dyDescent="0.2">
      <c r="A811" s="66" t="s">
        <v>766</v>
      </c>
      <c r="B811" s="71" t="s">
        <v>485</v>
      </c>
      <c r="C811" s="66" t="s">
        <v>952</v>
      </c>
      <c r="D811" s="66" t="s">
        <v>320</v>
      </c>
      <c r="E811" s="66" t="s">
        <v>890</v>
      </c>
      <c r="F811" s="66" t="s">
        <v>872</v>
      </c>
      <c r="G811" s="72">
        <v>2480</v>
      </c>
      <c r="H811" s="73">
        <v>1</v>
      </c>
      <c r="I811" s="74">
        <v>2484</v>
      </c>
      <c r="J811" s="68">
        <v>4.0257648953301127E-4</v>
      </c>
      <c r="K811" s="75">
        <v>5916</v>
      </c>
      <c r="L811" s="73">
        <v>2</v>
      </c>
      <c r="M811" s="73">
        <v>5930</v>
      </c>
      <c r="N811" s="68">
        <v>3.3726812816188871E-4</v>
      </c>
      <c r="O811" s="75">
        <v>2977</v>
      </c>
      <c r="P811" s="73">
        <v>1</v>
      </c>
      <c r="Q811" s="73">
        <v>2980</v>
      </c>
      <c r="R811" s="69">
        <v>3.355704697986577E-4</v>
      </c>
      <c r="S811" s="73">
        <v>11373</v>
      </c>
      <c r="T811" s="73">
        <v>4</v>
      </c>
      <c r="U811" s="73">
        <v>11394</v>
      </c>
      <c r="V811" s="76">
        <v>3.5158653423573901E-4</v>
      </c>
      <c r="W811" s="81">
        <v>9.5803540303557094E-5</v>
      </c>
      <c r="X811" s="77">
        <v>8.99954260864721E-4</v>
      </c>
      <c r="Y811" s="66">
        <v>2.7998569737024701E-4</v>
      </c>
      <c r="Z811" s="66">
        <v>0</v>
      </c>
      <c r="AA811" s="77">
        <v>7.5357316938125295E-4</v>
      </c>
      <c r="AC811" s="66" t="s">
        <v>242</v>
      </c>
    </row>
    <row r="812" spans="1:29" s="78" customFormat="1" x14ac:dyDescent="0.2">
      <c r="A812" s="66" t="s">
        <v>766</v>
      </c>
      <c r="B812" s="71" t="s">
        <v>485</v>
      </c>
      <c r="C812" s="66" t="s">
        <v>952</v>
      </c>
      <c r="D812" s="66" t="s">
        <v>320</v>
      </c>
      <c r="E812" s="66" t="s">
        <v>890</v>
      </c>
      <c r="F812" s="66" t="s">
        <v>873</v>
      </c>
      <c r="G812" s="72">
        <v>5719</v>
      </c>
      <c r="H812" s="73">
        <v>0</v>
      </c>
      <c r="I812" s="74">
        <v>5727</v>
      </c>
      <c r="J812" s="68">
        <v>0</v>
      </c>
      <c r="K812" s="75">
        <v>5677</v>
      </c>
      <c r="L812" s="73">
        <v>0</v>
      </c>
      <c r="M812" s="73">
        <v>5687</v>
      </c>
      <c r="N812" s="68">
        <v>0</v>
      </c>
      <c r="O812" s="75">
        <v>7320</v>
      </c>
      <c r="P812" s="73">
        <v>1</v>
      </c>
      <c r="Q812" s="73">
        <v>7326</v>
      </c>
      <c r="R812" s="69">
        <v>1.3650013650013651E-4</v>
      </c>
      <c r="S812" s="73">
        <v>18716</v>
      </c>
      <c r="T812" s="73">
        <v>1</v>
      </c>
      <c r="U812" s="73">
        <v>18740</v>
      </c>
      <c r="V812" s="80">
        <v>5.3427365496607401E-5</v>
      </c>
      <c r="W812" s="81">
        <v>1.35266286590034E-6</v>
      </c>
      <c r="X812" s="77">
        <v>2.9764187632746E-4</v>
      </c>
      <c r="Y812" s="81">
        <v>1.8746735680347499E-5</v>
      </c>
      <c r="Z812" s="66">
        <v>0</v>
      </c>
      <c r="AA812" s="77">
        <v>2.00546056310751E-4</v>
      </c>
      <c r="AC812" s="66" t="s">
        <v>242</v>
      </c>
    </row>
    <row r="813" spans="1:29" s="78" customFormat="1" x14ac:dyDescent="0.2">
      <c r="A813" s="66" t="s">
        <v>766</v>
      </c>
      <c r="B813" s="71" t="s">
        <v>485</v>
      </c>
      <c r="C813" s="66" t="s">
        <v>952</v>
      </c>
      <c r="D813" s="66" t="s">
        <v>320</v>
      </c>
      <c r="E813" s="66" t="s">
        <v>890</v>
      </c>
      <c r="F813" s="66" t="s">
        <v>874</v>
      </c>
      <c r="G813" s="72" t="s">
        <v>832</v>
      </c>
      <c r="H813" s="73" t="s">
        <v>832</v>
      </c>
      <c r="I813" s="74" t="s">
        <v>832</v>
      </c>
      <c r="J813" s="68" t="s">
        <v>832</v>
      </c>
      <c r="K813" s="75" t="s">
        <v>832</v>
      </c>
      <c r="L813" s="73" t="s">
        <v>832</v>
      </c>
      <c r="M813" s="73" t="s">
        <v>832</v>
      </c>
      <c r="N813" s="68" t="s">
        <v>832</v>
      </c>
      <c r="O813" s="75" t="s">
        <v>832</v>
      </c>
      <c r="P813" s="73" t="s">
        <v>832</v>
      </c>
      <c r="Q813" s="73" t="s">
        <v>832</v>
      </c>
      <c r="R813" s="69" t="s">
        <v>832</v>
      </c>
      <c r="S813" s="73" t="s">
        <v>832</v>
      </c>
      <c r="T813" s="73" t="s">
        <v>832</v>
      </c>
      <c r="U813" s="73" t="s">
        <v>832</v>
      </c>
      <c r="V813" s="76" t="s">
        <v>832</v>
      </c>
      <c r="W813" s="66" t="s">
        <v>832</v>
      </c>
      <c r="X813" s="77" t="s">
        <v>832</v>
      </c>
      <c r="Y813" s="66" t="s">
        <v>832</v>
      </c>
      <c r="Z813" s="66" t="s">
        <v>832</v>
      </c>
      <c r="AA813" s="77" t="s">
        <v>832</v>
      </c>
      <c r="AC813" s="66" t="s">
        <v>242</v>
      </c>
    </row>
    <row r="814" spans="1:29" s="78" customFormat="1" x14ac:dyDescent="0.2">
      <c r="A814" s="66" t="s">
        <v>766</v>
      </c>
      <c r="B814" s="71" t="s">
        <v>485</v>
      </c>
      <c r="C814" s="66" t="s">
        <v>952</v>
      </c>
      <c r="D814" s="66" t="s">
        <v>320</v>
      </c>
      <c r="E814" s="66" t="s">
        <v>890</v>
      </c>
      <c r="F814" s="66" t="s">
        <v>875</v>
      </c>
      <c r="G814" s="72">
        <v>3441</v>
      </c>
      <c r="H814" s="73">
        <v>0</v>
      </c>
      <c r="I814" s="74">
        <v>3450</v>
      </c>
      <c r="J814" s="68">
        <v>0</v>
      </c>
      <c r="K814" s="75">
        <v>5603</v>
      </c>
      <c r="L814" s="73">
        <v>0</v>
      </c>
      <c r="M814" s="73">
        <v>5618</v>
      </c>
      <c r="N814" s="68">
        <v>0</v>
      </c>
      <c r="O814" s="75">
        <v>2952</v>
      </c>
      <c r="P814" s="73">
        <v>1</v>
      </c>
      <c r="Q814" s="73">
        <v>2956</v>
      </c>
      <c r="R814" s="69">
        <v>3.3829499323410016E-4</v>
      </c>
      <c r="S814" s="73">
        <v>11996</v>
      </c>
      <c r="T814" s="73">
        <v>1</v>
      </c>
      <c r="U814" s="73">
        <v>12024</v>
      </c>
      <c r="V814" s="80">
        <v>8.3354171876302404E-5</v>
      </c>
      <c r="W814" s="81">
        <v>2.1103426914774499E-6</v>
      </c>
      <c r="X814" s="77">
        <v>4.64331243327835E-4</v>
      </c>
      <c r="Y814" s="81">
        <v>3.8135669310281799E-5</v>
      </c>
      <c r="Z814" s="66">
        <v>0</v>
      </c>
      <c r="AA814" s="77">
        <v>3.21752373198986E-4</v>
      </c>
      <c r="AC814" s="66" t="s">
        <v>242</v>
      </c>
    </row>
    <row r="815" spans="1:29" s="78" customFormat="1" x14ac:dyDescent="0.2">
      <c r="A815" s="66" t="s">
        <v>766</v>
      </c>
      <c r="B815" s="71" t="s">
        <v>485</v>
      </c>
      <c r="C815" s="66" t="s">
        <v>952</v>
      </c>
      <c r="D815" s="66" t="s">
        <v>320</v>
      </c>
      <c r="E815" s="66" t="s">
        <v>890</v>
      </c>
      <c r="F815" s="66" t="s">
        <v>876</v>
      </c>
      <c r="G815" s="72">
        <v>2919</v>
      </c>
      <c r="H815" s="73">
        <v>0</v>
      </c>
      <c r="I815" s="74">
        <v>2926</v>
      </c>
      <c r="J815" s="68">
        <v>0</v>
      </c>
      <c r="K815" s="75">
        <v>1244</v>
      </c>
      <c r="L815" s="73">
        <v>0</v>
      </c>
      <c r="M815" s="73">
        <v>1244</v>
      </c>
      <c r="N815" s="68">
        <v>0</v>
      </c>
      <c r="O815" s="75">
        <v>491</v>
      </c>
      <c r="P815" s="73">
        <v>0</v>
      </c>
      <c r="Q815" s="73">
        <v>491</v>
      </c>
      <c r="R815" s="69">
        <v>0</v>
      </c>
      <c r="S815" s="73">
        <v>4654</v>
      </c>
      <c r="T815" s="73">
        <v>0</v>
      </c>
      <c r="U815" s="73">
        <v>4661</v>
      </c>
      <c r="V815" s="76">
        <v>0</v>
      </c>
      <c r="W815" s="66">
        <v>0</v>
      </c>
      <c r="X815" s="77">
        <v>7.9231153635297904E-4</v>
      </c>
      <c r="Y815" s="66">
        <v>0</v>
      </c>
      <c r="Z815" s="66">
        <v>0</v>
      </c>
      <c r="AA815" s="77">
        <v>2.9062637343233599E-4</v>
      </c>
      <c r="AC815" s="66" t="s">
        <v>242</v>
      </c>
    </row>
    <row r="816" spans="1:29" s="78" customFormat="1" x14ac:dyDescent="0.2">
      <c r="A816" s="66" t="s">
        <v>766</v>
      </c>
      <c r="B816" s="71" t="s">
        <v>485</v>
      </c>
      <c r="C816" s="66" t="s">
        <v>952</v>
      </c>
      <c r="D816" s="66" t="s">
        <v>320</v>
      </c>
      <c r="E816" s="66" t="s">
        <v>890</v>
      </c>
      <c r="F816" s="66" t="s">
        <v>877</v>
      </c>
      <c r="G816" s="72">
        <v>3038</v>
      </c>
      <c r="H816" s="73">
        <v>1</v>
      </c>
      <c r="I816" s="74">
        <v>3043</v>
      </c>
      <c r="J816" s="68">
        <v>3.2862306933946765E-4</v>
      </c>
      <c r="K816" s="75">
        <v>2596</v>
      </c>
      <c r="L816" s="73">
        <v>0</v>
      </c>
      <c r="M816" s="73">
        <v>2600</v>
      </c>
      <c r="N816" s="68">
        <v>0</v>
      </c>
      <c r="O816" s="75">
        <v>379</v>
      </c>
      <c r="P816" s="73">
        <v>0</v>
      </c>
      <c r="Q816" s="73">
        <v>380</v>
      </c>
      <c r="R816" s="69">
        <v>0</v>
      </c>
      <c r="S816" s="73">
        <v>6013</v>
      </c>
      <c r="T816" s="73">
        <v>1</v>
      </c>
      <c r="U816" s="73">
        <v>6023</v>
      </c>
      <c r="V816" s="76">
        <v>1.6627868307283E-4</v>
      </c>
      <c r="W816" s="81">
        <v>4.2098029086733801E-6</v>
      </c>
      <c r="X816" s="77">
        <v>9.2609347572135197E-4</v>
      </c>
      <c r="Y816" s="66">
        <v>1.04292717212816E-4</v>
      </c>
      <c r="Z816" s="66">
        <v>0</v>
      </c>
      <c r="AA816" s="77">
        <v>6.6997037355496201E-4</v>
      </c>
      <c r="AC816" s="66" t="s">
        <v>242</v>
      </c>
    </row>
    <row r="817" spans="1:29" s="78" customFormat="1" x14ac:dyDescent="0.2">
      <c r="A817" s="66" t="s">
        <v>766</v>
      </c>
      <c r="B817" s="71" t="s">
        <v>485</v>
      </c>
      <c r="C817" s="66" t="s">
        <v>952</v>
      </c>
      <c r="D817" s="66" t="s">
        <v>320</v>
      </c>
      <c r="E817" s="66" t="s">
        <v>890</v>
      </c>
      <c r="F817" s="66" t="s">
        <v>878</v>
      </c>
      <c r="G817" s="72">
        <v>6462</v>
      </c>
      <c r="H817" s="73">
        <v>0</v>
      </c>
      <c r="I817" s="74">
        <v>6467</v>
      </c>
      <c r="J817" s="68">
        <v>0</v>
      </c>
      <c r="K817" s="75">
        <v>3588</v>
      </c>
      <c r="L817" s="73">
        <v>1</v>
      </c>
      <c r="M817" s="73">
        <v>3597</v>
      </c>
      <c r="N817" s="68">
        <v>2.7800945232137893E-4</v>
      </c>
      <c r="O817" s="75">
        <v>3385</v>
      </c>
      <c r="P817" s="73">
        <v>0</v>
      </c>
      <c r="Q817" s="73">
        <v>3393</v>
      </c>
      <c r="R817" s="69">
        <v>0</v>
      </c>
      <c r="S817" s="73">
        <v>13435</v>
      </c>
      <c r="T817" s="73">
        <v>1</v>
      </c>
      <c r="U817" s="73">
        <v>13457</v>
      </c>
      <c r="V817" s="80">
        <v>7.4426912771658206E-5</v>
      </c>
      <c r="W817" s="81">
        <v>1.8843245110746799E-6</v>
      </c>
      <c r="X817" s="77">
        <v>4.1460967537498698E-4</v>
      </c>
      <c r="Y817" s="81">
        <v>3.19708338093614E-5</v>
      </c>
      <c r="Z817" s="66">
        <v>0</v>
      </c>
      <c r="AA817" s="77">
        <v>2.8521636926874598E-4</v>
      </c>
      <c r="AC817" s="66" t="s">
        <v>242</v>
      </c>
    </row>
    <row r="818" spans="1:29" s="78" customFormat="1" x14ac:dyDescent="0.2">
      <c r="A818" s="66" t="s">
        <v>766</v>
      </c>
      <c r="B818" s="71" t="s">
        <v>485</v>
      </c>
      <c r="C818" s="66" t="s">
        <v>952</v>
      </c>
      <c r="D818" s="66" t="s">
        <v>320</v>
      </c>
      <c r="E818" s="66" t="s">
        <v>890</v>
      </c>
      <c r="F818" s="66" t="s">
        <v>879</v>
      </c>
      <c r="G818" s="72">
        <v>6515</v>
      </c>
      <c r="H818" s="73">
        <v>2</v>
      </c>
      <c r="I818" s="74">
        <v>6529</v>
      </c>
      <c r="J818" s="68">
        <v>3.0632562413845916E-4</v>
      </c>
      <c r="K818" s="75">
        <v>8336</v>
      </c>
      <c r="L818" s="73">
        <v>2</v>
      </c>
      <c r="M818" s="73">
        <v>8355</v>
      </c>
      <c r="N818" s="68">
        <v>2.3937761819269897E-4</v>
      </c>
      <c r="O818" s="75">
        <v>5886</v>
      </c>
      <c r="P818" s="73">
        <v>2</v>
      </c>
      <c r="Q818" s="73">
        <v>5899</v>
      </c>
      <c r="R818" s="69">
        <v>3.390405153415833E-4</v>
      </c>
      <c r="S818" s="73">
        <v>20737</v>
      </c>
      <c r="T818" s="73">
        <v>6</v>
      </c>
      <c r="U818" s="73">
        <v>20783</v>
      </c>
      <c r="V818" s="76">
        <v>2.8925420623824899E-4</v>
      </c>
      <c r="W818" s="66">
        <v>1.06158356187071E-4</v>
      </c>
      <c r="X818" s="77">
        <v>6.2947750377995398E-4</v>
      </c>
      <c r="Y818" s="66">
        <v>2.2503695190018299E-4</v>
      </c>
      <c r="Z818" s="66">
        <v>0</v>
      </c>
      <c r="AA818" s="77">
        <v>5.3312556443470402E-4</v>
      </c>
      <c r="AC818" s="66" t="s">
        <v>242</v>
      </c>
    </row>
    <row r="819" spans="1:29" s="78" customFormat="1" x14ac:dyDescent="0.2">
      <c r="A819" s="66" t="s">
        <v>766</v>
      </c>
      <c r="B819" s="71" t="s">
        <v>485</v>
      </c>
      <c r="C819" s="66" t="s">
        <v>952</v>
      </c>
      <c r="D819" s="66" t="s">
        <v>320</v>
      </c>
      <c r="E819" s="66" t="s">
        <v>890</v>
      </c>
      <c r="F819" s="66" t="s">
        <v>880</v>
      </c>
      <c r="G819" s="72">
        <v>1911</v>
      </c>
      <c r="H819" s="73">
        <v>0</v>
      </c>
      <c r="I819" s="74">
        <v>1915</v>
      </c>
      <c r="J819" s="68">
        <v>0</v>
      </c>
      <c r="K819" s="75">
        <v>374</v>
      </c>
      <c r="L819" s="73">
        <v>0</v>
      </c>
      <c r="M819" s="73">
        <v>377</v>
      </c>
      <c r="N819" s="68">
        <v>0</v>
      </c>
      <c r="O819" s="75">
        <v>393</v>
      </c>
      <c r="P819" s="73">
        <v>0</v>
      </c>
      <c r="Q819" s="73">
        <v>393</v>
      </c>
      <c r="R819" s="69">
        <v>0</v>
      </c>
      <c r="S819" s="73">
        <v>2678</v>
      </c>
      <c r="T819" s="73">
        <v>0</v>
      </c>
      <c r="U819" s="73">
        <v>2685</v>
      </c>
      <c r="V819" s="76">
        <v>0</v>
      </c>
      <c r="W819" s="66">
        <v>0</v>
      </c>
      <c r="X819" s="77">
        <v>1.3765272403669601E-3</v>
      </c>
      <c r="Y819" s="66">
        <v>0</v>
      </c>
      <c r="Z819" s="66">
        <v>0</v>
      </c>
      <c r="AA819" s="77">
        <v>5.0501497882637404E-4</v>
      </c>
      <c r="AC819" s="66" t="s">
        <v>242</v>
      </c>
    </row>
    <row r="820" spans="1:29" s="82" customFormat="1" x14ac:dyDescent="0.2">
      <c r="A820" s="66" t="s">
        <v>766</v>
      </c>
      <c r="B820" s="71" t="s">
        <v>485</v>
      </c>
      <c r="C820" s="66" t="s">
        <v>952</v>
      </c>
      <c r="D820" s="66" t="s">
        <v>320</v>
      </c>
      <c r="E820" s="66" t="s">
        <v>890</v>
      </c>
      <c r="F820" s="66" t="s">
        <v>881</v>
      </c>
      <c r="G820" s="72">
        <v>2086</v>
      </c>
      <c r="H820" s="73">
        <v>0</v>
      </c>
      <c r="I820" s="74">
        <v>2095</v>
      </c>
      <c r="J820" s="68">
        <v>0</v>
      </c>
      <c r="K820" s="75">
        <v>686</v>
      </c>
      <c r="L820" s="73">
        <v>0</v>
      </c>
      <c r="M820" s="73">
        <v>686</v>
      </c>
      <c r="N820" s="68">
        <v>0</v>
      </c>
      <c r="O820" s="75">
        <v>1326</v>
      </c>
      <c r="P820" s="73">
        <v>0</v>
      </c>
      <c r="Q820" s="73">
        <v>1327</v>
      </c>
      <c r="R820" s="69">
        <v>0</v>
      </c>
      <c r="S820" s="73">
        <v>4098</v>
      </c>
      <c r="T820" s="73">
        <v>0</v>
      </c>
      <c r="U820" s="73">
        <v>4108</v>
      </c>
      <c r="V820" s="76">
        <v>0</v>
      </c>
      <c r="W820" s="66">
        <v>0</v>
      </c>
      <c r="X820" s="77">
        <v>8.9976077369913296E-4</v>
      </c>
      <c r="Y820" s="66" t="s">
        <v>832</v>
      </c>
      <c r="Z820" s="66" t="s">
        <v>832</v>
      </c>
      <c r="AA820" s="77" t="s">
        <v>832</v>
      </c>
      <c r="AC820" s="66" t="s">
        <v>242</v>
      </c>
    </row>
    <row r="821" spans="1:29" s="82" customFormat="1" x14ac:dyDescent="0.2">
      <c r="A821" s="66" t="s">
        <v>766</v>
      </c>
      <c r="B821" s="71" t="s">
        <v>485</v>
      </c>
      <c r="C821" s="66" t="s">
        <v>952</v>
      </c>
      <c r="D821" s="66" t="s">
        <v>320</v>
      </c>
      <c r="E821" s="66" t="s">
        <v>890</v>
      </c>
      <c r="F821" s="66" t="s">
        <v>882</v>
      </c>
      <c r="G821" s="72">
        <v>1971</v>
      </c>
      <c r="H821" s="73">
        <v>0</v>
      </c>
      <c r="I821" s="74">
        <v>1976</v>
      </c>
      <c r="J821" s="68">
        <v>0</v>
      </c>
      <c r="K821" s="75">
        <v>1546</v>
      </c>
      <c r="L821" s="73">
        <v>0</v>
      </c>
      <c r="M821" s="73">
        <v>1547</v>
      </c>
      <c r="N821" s="68">
        <v>0</v>
      </c>
      <c r="O821" s="75">
        <v>1317</v>
      </c>
      <c r="P821" s="73">
        <v>0</v>
      </c>
      <c r="Q821" s="73">
        <v>1320</v>
      </c>
      <c r="R821" s="69">
        <v>0</v>
      </c>
      <c r="S821" s="73">
        <v>4834</v>
      </c>
      <c r="T821" s="73">
        <v>0</v>
      </c>
      <c r="U821" s="73">
        <v>4843</v>
      </c>
      <c r="V821" s="76">
        <v>0</v>
      </c>
      <c r="W821" s="66">
        <v>0</v>
      </c>
      <c r="X821" s="77">
        <v>7.6282008678005796E-4</v>
      </c>
      <c r="Y821" s="66" t="s">
        <v>832</v>
      </c>
      <c r="Z821" s="66" t="s">
        <v>832</v>
      </c>
      <c r="AA821" s="77" t="s">
        <v>832</v>
      </c>
      <c r="AC821" s="66" t="s">
        <v>242</v>
      </c>
    </row>
    <row r="822" spans="1:29" s="82" customFormat="1" x14ac:dyDescent="0.2">
      <c r="A822" s="83" t="s">
        <v>766</v>
      </c>
      <c r="B822" s="84" t="s">
        <v>485</v>
      </c>
      <c r="C822" s="83" t="s">
        <v>952</v>
      </c>
      <c r="D822" s="83" t="s">
        <v>320</v>
      </c>
      <c r="E822" s="83" t="s">
        <v>890</v>
      </c>
      <c r="F822" s="83" t="s">
        <v>883</v>
      </c>
      <c r="G822" s="85">
        <v>630</v>
      </c>
      <c r="H822" s="86">
        <v>0</v>
      </c>
      <c r="I822" s="87">
        <v>630</v>
      </c>
      <c r="J822" s="88">
        <v>0</v>
      </c>
      <c r="K822" s="89">
        <v>383</v>
      </c>
      <c r="L822" s="86">
        <v>0</v>
      </c>
      <c r="M822" s="86">
        <v>384</v>
      </c>
      <c r="N822" s="88">
        <v>0</v>
      </c>
      <c r="O822" s="89">
        <v>171</v>
      </c>
      <c r="P822" s="86">
        <v>0</v>
      </c>
      <c r="Q822" s="86">
        <v>171</v>
      </c>
      <c r="R822" s="90">
        <v>0</v>
      </c>
      <c r="S822" s="86">
        <v>1184</v>
      </c>
      <c r="T822" s="86">
        <v>0</v>
      </c>
      <c r="U822" s="86">
        <v>1185</v>
      </c>
      <c r="V822" s="91">
        <v>0</v>
      </c>
      <c r="W822" s="83">
        <v>0</v>
      </c>
      <c r="X822" s="93">
        <v>3.1107591781664701E-3</v>
      </c>
      <c r="Y822" s="83" t="s">
        <v>832</v>
      </c>
      <c r="Z822" s="83" t="s">
        <v>832</v>
      </c>
      <c r="AA822" s="93" t="s">
        <v>832</v>
      </c>
      <c r="AC822" s="83" t="s">
        <v>242</v>
      </c>
    </row>
    <row r="823" spans="1:29" s="78" customFormat="1" x14ac:dyDescent="0.2">
      <c r="A823" s="66" t="s">
        <v>765</v>
      </c>
      <c r="B823" s="71" t="s">
        <v>499</v>
      </c>
      <c r="C823" s="96" t="s">
        <v>953</v>
      </c>
      <c r="D823" s="66" t="s">
        <v>954</v>
      </c>
      <c r="E823" s="66" t="s">
        <v>955</v>
      </c>
      <c r="F823" s="66" t="s">
        <v>867</v>
      </c>
      <c r="G823" s="72" t="s">
        <v>832</v>
      </c>
      <c r="H823" s="73" t="s">
        <v>832</v>
      </c>
      <c r="I823" s="74" t="s">
        <v>832</v>
      </c>
      <c r="J823" s="68" t="s">
        <v>832</v>
      </c>
      <c r="K823" s="75" t="s">
        <v>832</v>
      </c>
      <c r="L823" s="73" t="s">
        <v>832</v>
      </c>
      <c r="M823" s="73" t="s">
        <v>832</v>
      </c>
      <c r="N823" s="68" t="s">
        <v>832</v>
      </c>
      <c r="O823" s="75" t="s">
        <v>832</v>
      </c>
      <c r="P823" s="73" t="s">
        <v>832</v>
      </c>
      <c r="Q823" s="73" t="s">
        <v>832</v>
      </c>
      <c r="R823" s="68" t="s">
        <v>832</v>
      </c>
      <c r="S823" s="75" t="s">
        <v>832</v>
      </c>
      <c r="T823" s="73" t="s">
        <v>832</v>
      </c>
      <c r="U823" s="73" t="s">
        <v>832</v>
      </c>
      <c r="V823" s="76" t="s">
        <v>832</v>
      </c>
      <c r="W823" s="66" t="s">
        <v>832</v>
      </c>
      <c r="X823" s="77" t="s">
        <v>832</v>
      </c>
      <c r="Y823" s="66" t="s">
        <v>832</v>
      </c>
      <c r="Z823" s="66" t="s">
        <v>832</v>
      </c>
      <c r="AA823" s="77" t="s">
        <v>832</v>
      </c>
      <c r="AC823" s="66" t="s">
        <v>28</v>
      </c>
    </row>
    <row r="824" spans="1:29" s="78" customFormat="1" x14ac:dyDescent="0.2">
      <c r="A824" s="66" t="s">
        <v>765</v>
      </c>
      <c r="B824" s="71" t="s">
        <v>499</v>
      </c>
      <c r="C824" s="96" t="s">
        <v>953</v>
      </c>
      <c r="D824" s="66" t="s">
        <v>954</v>
      </c>
      <c r="E824" s="66" t="s">
        <v>955</v>
      </c>
      <c r="F824" s="66" t="s">
        <v>868</v>
      </c>
      <c r="G824" s="72" t="s">
        <v>832</v>
      </c>
      <c r="H824" s="73" t="s">
        <v>832</v>
      </c>
      <c r="I824" s="74" t="s">
        <v>832</v>
      </c>
      <c r="J824" s="68" t="s">
        <v>832</v>
      </c>
      <c r="K824" s="75" t="s">
        <v>832</v>
      </c>
      <c r="L824" s="73" t="s">
        <v>832</v>
      </c>
      <c r="M824" s="73" t="s">
        <v>832</v>
      </c>
      <c r="N824" s="68" t="s">
        <v>832</v>
      </c>
      <c r="O824" s="75" t="s">
        <v>832</v>
      </c>
      <c r="P824" s="73" t="s">
        <v>832</v>
      </c>
      <c r="Q824" s="73" t="s">
        <v>832</v>
      </c>
      <c r="R824" s="66" t="s">
        <v>832</v>
      </c>
      <c r="S824" s="75" t="s">
        <v>832</v>
      </c>
      <c r="T824" s="73" t="s">
        <v>832</v>
      </c>
      <c r="U824" s="73" t="s">
        <v>832</v>
      </c>
      <c r="V824" s="76" t="s">
        <v>832</v>
      </c>
      <c r="W824" s="66" t="s">
        <v>832</v>
      </c>
      <c r="X824" s="77" t="s">
        <v>832</v>
      </c>
      <c r="Y824" s="66" t="s">
        <v>832</v>
      </c>
      <c r="Z824" s="66" t="s">
        <v>832</v>
      </c>
      <c r="AA824" s="77" t="s">
        <v>832</v>
      </c>
      <c r="AC824" s="66" t="s">
        <v>28</v>
      </c>
    </row>
    <row r="825" spans="1:29" s="78" customFormat="1" x14ac:dyDescent="0.2">
      <c r="A825" s="66" t="s">
        <v>765</v>
      </c>
      <c r="B825" s="71" t="s">
        <v>499</v>
      </c>
      <c r="C825" s="96" t="s">
        <v>953</v>
      </c>
      <c r="D825" s="66" t="s">
        <v>954</v>
      </c>
      <c r="E825" s="66" t="s">
        <v>955</v>
      </c>
      <c r="F825" s="66" t="s">
        <v>869</v>
      </c>
      <c r="G825" s="72" t="s">
        <v>832</v>
      </c>
      <c r="H825" s="73" t="s">
        <v>832</v>
      </c>
      <c r="I825" s="74" t="s">
        <v>832</v>
      </c>
      <c r="J825" s="68" t="s">
        <v>832</v>
      </c>
      <c r="K825" s="75" t="s">
        <v>832</v>
      </c>
      <c r="L825" s="73" t="s">
        <v>832</v>
      </c>
      <c r="M825" s="73" t="s">
        <v>832</v>
      </c>
      <c r="N825" s="68" t="s">
        <v>832</v>
      </c>
      <c r="O825" s="75" t="s">
        <v>832</v>
      </c>
      <c r="P825" s="73" t="s">
        <v>832</v>
      </c>
      <c r="Q825" s="73" t="s">
        <v>832</v>
      </c>
      <c r="R825" s="68" t="s">
        <v>832</v>
      </c>
      <c r="S825" s="75" t="s">
        <v>832</v>
      </c>
      <c r="T825" s="73" t="s">
        <v>832</v>
      </c>
      <c r="U825" s="73" t="s">
        <v>832</v>
      </c>
      <c r="V825" s="76" t="s">
        <v>832</v>
      </c>
      <c r="W825" s="66" t="s">
        <v>832</v>
      </c>
      <c r="X825" s="77" t="s">
        <v>832</v>
      </c>
      <c r="Y825" s="66" t="s">
        <v>832</v>
      </c>
      <c r="Z825" s="66" t="s">
        <v>832</v>
      </c>
      <c r="AA825" s="77" t="s">
        <v>832</v>
      </c>
      <c r="AC825" s="66" t="s">
        <v>28</v>
      </c>
    </row>
    <row r="826" spans="1:29" s="78" customFormat="1" x14ac:dyDescent="0.2">
      <c r="A826" s="66" t="s">
        <v>765</v>
      </c>
      <c r="B826" s="71" t="s">
        <v>499</v>
      </c>
      <c r="C826" s="96" t="s">
        <v>953</v>
      </c>
      <c r="D826" s="66" t="s">
        <v>954</v>
      </c>
      <c r="E826" s="66" t="s">
        <v>955</v>
      </c>
      <c r="F826" s="66" t="s">
        <v>870</v>
      </c>
      <c r="G826" s="72" t="s">
        <v>832</v>
      </c>
      <c r="H826" s="73" t="s">
        <v>832</v>
      </c>
      <c r="I826" s="74" t="s">
        <v>832</v>
      </c>
      <c r="J826" s="68" t="s">
        <v>832</v>
      </c>
      <c r="K826" s="75" t="s">
        <v>832</v>
      </c>
      <c r="L826" s="73" t="s">
        <v>832</v>
      </c>
      <c r="M826" s="73" t="s">
        <v>832</v>
      </c>
      <c r="N826" s="68" t="s">
        <v>832</v>
      </c>
      <c r="O826" s="75" t="s">
        <v>832</v>
      </c>
      <c r="P826" s="73" t="s">
        <v>832</v>
      </c>
      <c r="Q826" s="73" t="s">
        <v>832</v>
      </c>
      <c r="R826" s="68" t="s">
        <v>832</v>
      </c>
      <c r="S826" s="75" t="s">
        <v>832</v>
      </c>
      <c r="T826" s="73" t="s">
        <v>832</v>
      </c>
      <c r="U826" s="73" t="s">
        <v>832</v>
      </c>
      <c r="V826" s="76" t="s">
        <v>832</v>
      </c>
      <c r="W826" s="66" t="s">
        <v>832</v>
      </c>
      <c r="X826" s="77" t="s">
        <v>832</v>
      </c>
      <c r="Y826" s="66" t="s">
        <v>832</v>
      </c>
      <c r="Z826" s="66" t="s">
        <v>832</v>
      </c>
      <c r="AA826" s="77" t="s">
        <v>832</v>
      </c>
      <c r="AC826" s="66" t="s">
        <v>28</v>
      </c>
    </row>
    <row r="827" spans="1:29" s="78" customFormat="1" x14ac:dyDescent="0.2">
      <c r="A827" s="66" t="s">
        <v>765</v>
      </c>
      <c r="B827" s="71" t="s">
        <v>499</v>
      </c>
      <c r="C827" s="96" t="s">
        <v>953</v>
      </c>
      <c r="D827" s="66" t="s">
        <v>954</v>
      </c>
      <c r="E827" s="66" t="s">
        <v>955</v>
      </c>
      <c r="F827" s="66" t="s">
        <v>871</v>
      </c>
      <c r="G827" s="72" t="s">
        <v>832</v>
      </c>
      <c r="H827" s="73" t="s">
        <v>832</v>
      </c>
      <c r="I827" s="74" t="s">
        <v>832</v>
      </c>
      <c r="J827" s="68" t="s">
        <v>832</v>
      </c>
      <c r="K827" s="75" t="s">
        <v>832</v>
      </c>
      <c r="L827" s="73" t="s">
        <v>832</v>
      </c>
      <c r="M827" s="73" t="s">
        <v>832</v>
      </c>
      <c r="N827" s="68" t="s">
        <v>832</v>
      </c>
      <c r="O827" s="75" t="s">
        <v>832</v>
      </c>
      <c r="P827" s="73" t="s">
        <v>832</v>
      </c>
      <c r="Q827" s="73" t="s">
        <v>832</v>
      </c>
      <c r="R827" s="68" t="s">
        <v>832</v>
      </c>
      <c r="S827" s="75" t="s">
        <v>832</v>
      </c>
      <c r="T827" s="73" t="s">
        <v>832</v>
      </c>
      <c r="U827" s="73" t="s">
        <v>832</v>
      </c>
      <c r="V827" s="76" t="s">
        <v>832</v>
      </c>
      <c r="W827" s="66" t="s">
        <v>832</v>
      </c>
      <c r="X827" s="77" t="s">
        <v>832</v>
      </c>
      <c r="Y827" s="66" t="s">
        <v>832</v>
      </c>
      <c r="Z827" s="66" t="s">
        <v>832</v>
      </c>
      <c r="AA827" s="77" t="s">
        <v>832</v>
      </c>
      <c r="AC827" s="66" t="s">
        <v>28</v>
      </c>
    </row>
    <row r="828" spans="1:29" s="78" customFormat="1" x14ac:dyDescent="0.2">
      <c r="A828" s="66" t="s">
        <v>765</v>
      </c>
      <c r="B828" s="71" t="s">
        <v>499</v>
      </c>
      <c r="C828" s="96" t="s">
        <v>953</v>
      </c>
      <c r="D828" s="66" t="s">
        <v>954</v>
      </c>
      <c r="E828" s="66" t="s">
        <v>955</v>
      </c>
      <c r="F828" s="66" t="s">
        <v>872</v>
      </c>
      <c r="G828" s="72" t="s">
        <v>832</v>
      </c>
      <c r="H828" s="73" t="s">
        <v>832</v>
      </c>
      <c r="I828" s="74" t="s">
        <v>832</v>
      </c>
      <c r="J828" s="68" t="s">
        <v>832</v>
      </c>
      <c r="K828" s="75" t="s">
        <v>832</v>
      </c>
      <c r="L828" s="73" t="s">
        <v>832</v>
      </c>
      <c r="M828" s="73" t="s">
        <v>832</v>
      </c>
      <c r="N828" s="68" t="s">
        <v>832</v>
      </c>
      <c r="O828" s="75" t="s">
        <v>832</v>
      </c>
      <c r="P828" s="73" t="s">
        <v>832</v>
      </c>
      <c r="Q828" s="73" t="s">
        <v>832</v>
      </c>
      <c r="R828" s="68" t="s">
        <v>832</v>
      </c>
      <c r="S828" s="75" t="s">
        <v>832</v>
      </c>
      <c r="T828" s="73" t="s">
        <v>832</v>
      </c>
      <c r="U828" s="73" t="s">
        <v>832</v>
      </c>
      <c r="V828" s="76" t="s">
        <v>832</v>
      </c>
      <c r="W828" s="66" t="s">
        <v>832</v>
      </c>
      <c r="X828" s="77" t="s">
        <v>832</v>
      </c>
      <c r="Y828" s="66" t="s">
        <v>832</v>
      </c>
      <c r="Z828" s="66" t="s">
        <v>832</v>
      </c>
      <c r="AA828" s="77" t="s">
        <v>832</v>
      </c>
      <c r="AC828" s="66" t="s">
        <v>28</v>
      </c>
    </row>
    <row r="829" spans="1:29" s="78" customFormat="1" x14ac:dyDescent="0.2">
      <c r="A829" s="66" t="s">
        <v>765</v>
      </c>
      <c r="B829" s="71" t="s">
        <v>499</v>
      </c>
      <c r="C829" s="96" t="s">
        <v>953</v>
      </c>
      <c r="D829" s="66" t="s">
        <v>954</v>
      </c>
      <c r="E829" s="66" t="s">
        <v>955</v>
      </c>
      <c r="F829" s="66" t="s">
        <v>873</v>
      </c>
      <c r="G829" s="72" t="s">
        <v>832</v>
      </c>
      <c r="H829" s="73" t="s">
        <v>832</v>
      </c>
      <c r="I829" s="74" t="s">
        <v>832</v>
      </c>
      <c r="J829" s="68" t="s">
        <v>832</v>
      </c>
      <c r="K829" s="75" t="s">
        <v>832</v>
      </c>
      <c r="L829" s="73" t="s">
        <v>832</v>
      </c>
      <c r="M829" s="73" t="s">
        <v>832</v>
      </c>
      <c r="N829" s="68" t="s">
        <v>832</v>
      </c>
      <c r="O829" s="75" t="s">
        <v>832</v>
      </c>
      <c r="P829" s="73" t="s">
        <v>832</v>
      </c>
      <c r="Q829" s="73" t="s">
        <v>832</v>
      </c>
      <c r="R829" s="68" t="s">
        <v>832</v>
      </c>
      <c r="S829" s="75" t="s">
        <v>832</v>
      </c>
      <c r="T829" s="73" t="s">
        <v>832</v>
      </c>
      <c r="U829" s="73" t="s">
        <v>832</v>
      </c>
      <c r="V829" s="76" t="s">
        <v>832</v>
      </c>
      <c r="W829" s="66" t="s">
        <v>832</v>
      </c>
      <c r="X829" s="77" t="s">
        <v>832</v>
      </c>
      <c r="Y829" s="66" t="s">
        <v>832</v>
      </c>
      <c r="Z829" s="66" t="s">
        <v>832</v>
      </c>
      <c r="AA829" s="77" t="s">
        <v>832</v>
      </c>
      <c r="AC829" s="66" t="s">
        <v>28</v>
      </c>
    </row>
    <row r="830" spans="1:29" s="78" customFormat="1" x14ac:dyDescent="0.2">
      <c r="A830" s="66" t="s">
        <v>765</v>
      </c>
      <c r="B830" s="71" t="s">
        <v>499</v>
      </c>
      <c r="C830" s="96" t="s">
        <v>953</v>
      </c>
      <c r="D830" s="66" t="s">
        <v>954</v>
      </c>
      <c r="E830" s="66" t="s">
        <v>955</v>
      </c>
      <c r="F830" s="66" t="s">
        <v>874</v>
      </c>
      <c r="G830" s="72" t="s">
        <v>832</v>
      </c>
      <c r="H830" s="73" t="s">
        <v>832</v>
      </c>
      <c r="I830" s="74" t="s">
        <v>832</v>
      </c>
      <c r="J830" s="68" t="s">
        <v>832</v>
      </c>
      <c r="K830" s="75" t="s">
        <v>832</v>
      </c>
      <c r="L830" s="73" t="s">
        <v>832</v>
      </c>
      <c r="M830" s="73" t="s">
        <v>832</v>
      </c>
      <c r="N830" s="68" t="s">
        <v>832</v>
      </c>
      <c r="O830" s="75" t="s">
        <v>832</v>
      </c>
      <c r="P830" s="73" t="s">
        <v>832</v>
      </c>
      <c r="Q830" s="73" t="s">
        <v>832</v>
      </c>
      <c r="R830" s="68" t="s">
        <v>832</v>
      </c>
      <c r="S830" s="75" t="s">
        <v>832</v>
      </c>
      <c r="T830" s="73" t="s">
        <v>832</v>
      </c>
      <c r="U830" s="73" t="s">
        <v>832</v>
      </c>
      <c r="V830" s="76" t="s">
        <v>832</v>
      </c>
      <c r="W830" s="66" t="s">
        <v>832</v>
      </c>
      <c r="X830" s="77" t="s">
        <v>832</v>
      </c>
      <c r="Y830" s="66" t="s">
        <v>832</v>
      </c>
      <c r="Z830" s="66" t="s">
        <v>832</v>
      </c>
      <c r="AA830" s="77" t="s">
        <v>832</v>
      </c>
      <c r="AC830" s="66" t="s">
        <v>28</v>
      </c>
    </row>
    <row r="831" spans="1:29" s="82" customFormat="1" x14ac:dyDescent="0.2">
      <c r="A831" s="66" t="s">
        <v>765</v>
      </c>
      <c r="B831" s="71" t="s">
        <v>499</v>
      </c>
      <c r="C831" s="96" t="s">
        <v>953</v>
      </c>
      <c r="D831" s="66" t="s">
        <v>954</v>
      </c>
      <c r="E831" s="66" t="s">
        <v>955</v>
      </c>
      <c r="F831" s="66" t="s">
        <v>875</v>
      </c>
      <c r="G831" s="72" t="s">
        <v>832</v>
      </c>
      <c r="H831" s="73" t="s">
        <v>832</v>
      </c>
      <c r="I831" s="74" t="s">
        <v>832</v>
      </c>
      <c r="J831" s="68" t="s">
        <v>832</v>
      </c>
      <c r="K831" s="75" t="s">
        <v>832</v>
      </c>
      <c r="L831" s="73" t="s">
        <v>832</v>
      </c>
      <c r="M831" s="73" t="s">
        <v>832</v>
      </c>
      <c r="N831" s="68" t="s">
        <v>832</v>
      </c>
      <c r="O831" s="75" t="s">
        <v>832</v>
      </c>
      <c r="P831" s="73" t="s">
        <v>832</v>
      </c>
      <c r="Q831" s="73" t="s">
        <v>832</v>
      </c>
      <c r="R831" s="69" t="s">
        <v>832</v>
      </c>
      <c r="S831" s="73" t="s">
        <v>832</v>
      </c>
      <c r="T831" s="73" t="s">
        <v>832</v>
      </c>
      <c r="U831" s="73" t="s">
        <v>832</v>
      </c>
      <c r="V831" s="76" t="s">
        <v>832</v>
      </c>
      <c r="W831" s="66" t="s">
        <v>832</v>
      </c>
      <c r="X831" s="77" t="s">
        <v>832</v>
      </c>
      <c r="Y831" s="66" t="s">
        <v>832</v>
      </c>
      <c r="Z831" s="66" t="s">
        <v>832</v>
      </c>
      <c r="AA831" s="77" t="s">
        <v>832</v>
      </c>
      <c r="AC831" s="66" t="s">
        <v>28</v>
      </c>
    </row>
    <row r="832" spans="1:29" s="82" customFormat="1" x14ac:dyDescent="0.2">
      <c r="A832" s="66" t="s">
        <v>765</v>
      </c>
      <c r="B832" s="71" t="s">
        <v>499</v>
      </c>
      <c r="C832" s="96" t="s">
        <v>953</v>
      </c>
      <c r="D832" s="66" t="s">
        <v>954</v>
      </c>
      <c r="E832" s="66" t="s">
        <v>955</v>
      </c>
      <c r="F832" s="66" t="s">
        <v>876</v>
      </c>
      <c r="G832" s="72" t="s">
        <v>832</v>
      </c>
      <c r="H832" s="73" t="s">
        <v>832</v>
      </c>
      <c r="I832" s="74" t="s">
        <v>832</v>
      </c>
      <c r="J832" s="68" t="s">
        <v>832</v>
      </c>
      <c r="K832" s="75" t="s">
        <v>832</v>
      </c>
      <c r="L832" s="73" t="s">
        <v>832</v>
      </c>
      <c r="M832" s="73" t="s">
        <v>832</v>
      </c>
      <c r="N832" s="68" t="s">
        <v>832</v>
      </c>
      <c r="O832" s="75" t="s">
        <v>832</v>
      </c>
      <c r="P832" s="73" t="s">
        <v>832</v>
      </c>
      <c r="Q832" s="73" t="s">
        <v>832</v>
      </c>
      <c r="R832" s="69" t="s">
        <v>832</v>
      </c>
      <c r="S832" s="73" t="s">
        <v>832</v>
      </c>
      <c r="T832" s="73" t="s">
        <v>832</v>
      </c>
      <c r="U832" s="73" t="s">
        <v>832</v>
      </c>
      <c r="V832" s="76" t="s">
        <v>832</v>
      </c>
      <c r="W832" s="66" t="s">
        <v>832</v>
      </c>
      <c r="X832" s="77" t="s">
        <v>832</v>
      </c>
      <c r="Y832" s="66" t="s">
        <v>832</v>
      </c>
      <c r="Z832" s="66" t="s">
        <v>832</v>
      </c>
      <c r="AA832" s="77" t="s">
        <v>832</v>
      </c>
      <c r="AC832" s="66" t="s">
        <v>28</v>
      </c>
    </row>
    <row r="833" spans="1:29" s="82" customFormat="1" x14ac:dyDescent="0.2">
      <c r="A833" s="66" t="s">
        <v>765</v>
      </c>
      <c r="B833" s="71" t="s">
        <v>499</v>
      </c>
      <c r="C833" s="96" t="s">
        <v>953</v>
      </c>
      <c r="D833" s="66" t="s">
        <v>954</v>
      </c>
      <c r="E833" s="66" t="s">
        <v>955</v>
      </c>
      <c r="F833" s="66" t="s">
        <v>877</v>
      </c>
      <c r="G833" s="72" t="s">
        <v>832</v>
      </c>
      <c r="H833" s="73" t="s">
        <v>832</v>
      </c>
      <c r="I833" s="74" t="s">
        <v>832</v>
      </c>
      <c r="J833" s="68" t="s">
        <v>832</v>
      </c>
      <c r="K833" s="75" t="s">
        <v>832</v>
      </c>
      <c r="L833" s="73" t="s">
        <v>832</v>
      </c>
      <c r="M833" s="73" t="s">
        <v>832</v>
      </c>
      <c r="N833" s="68" t="s">
        <v>832</v>
      </c>
      <c r="O833" s="75" t="s">
        <v>832</v>
      </c>
      <c r="P833" s="73" t="s">
        <v>832</v>
      </c>
      <c r="Q833" s="73" t="s">
        <v>832</v>
      </c>
      <c r="R833" s="69" t="s">
        <v>832</v>
      </c>
      <c r="S833" s="73" t="s">
        <v>832</v>
      </c>
      <c r="T833" s="73" t="s">
        <v>832</v>
      </c>
      <c r="U833" s="73" t="s">
        <v>832</v>
      </c>
      <c r="V833" s="76" t="s">
        <v>832</v>
      </c>
      <c r="W833" s="66" t="s">
        <v>832</v>
      </c>
      <c r="X833" s="77" t="s">
        <v>832</v>
      </c>
      <c r="Y833" s="66" t="s">
        <v>832</v>
      </c>
      <c r="Z833" s="66" t="s">
        <v>832</v>
      </c>
      <c r="AA833" s="77" t="s">
        <v>832</v>
      </c>
      <c r="AC833" s="66" t="s">
        <v>28</v>
      </c>
    </row>
    <row r="834" spans="1:29" s="78" customFormat="1" x14ac:dyDescent="0.2">
      <c r="A834" s="66" t="s">
        <v>765</v>
      </c>
      <c r="B834" s="71" t="s">
        <v>499</v>
      </c>
      <c r="C834" s="96" t="s">
        <v>953</v>
      </c>
      <c r="D834" s="66" t="s">
        <v>954</v>
      </c>
      <c r="E834" s="66" t="s">
        <v>955</v>
      </c>
      <c r="F834" s="66" t="s">
        <v>878</v>
      </c>
      <c r="G834" s="72" t="s">
        <v>832</v>
      </c>
      <c r="H834" s="73" t="s">
        <v>832</v>
      </c>
      <c r="I834" s="74" t="s">
        <v>832</v>
      </c>
      <c r="J834" s="68" t="s">
        <v>832</v>
      </c>
      <c r="K834" s="75" t="s">
        <v>832</v>
      </c>
      <c r="L834" s="73" t="s">
        <v>832</v>
      </c>
      <c r="M834" s="73" t="s">
        <v>832</v>
      </c>
      <c r="N834" s="68" t="s">
        <v>832</v>
      </c>
      <c r="O834" s="75" t="s">
        <v>832</v>
      </c>
      <c r="P834" s="73" t="s">
        <v>832</v>
      </c>
      <c r="Q834" s="73" t="s">
        <v>832</v>
      </c>
      <c r="R834" s="69" t="s">
        <v>832</v>
      </c>
      <c r="S834" s="73" t="s">
        <v>832</v>
      </c>
      <c r="T834" s="73" t="s">
        <v>832</v>
      </c>
      <c r="U834" s="73" t="s">
        <v>832</v>
      </c>
      <c r="V834" s="76" t="s">
        <v>832</v>
      </c>
      <c r="W834" s="66" t="s">
        <v>832</v>
      </c>
      <c r="X834" s="77" t="s">
        <v>832</v>
      </c>
      <c r="Y834" s="66" t="s">
        <v>832</v>
      </c>
      <c r="Z834" s="66" t="s">
        <v>832</v>
      </c>
      <c r="AA834" s="77" t="s">
        <v>832</v>
      </c>
      <c r="AC834" s="66" t="s">
        <v>28</v>
      </c>
    </row>
    <row r="835" spans="1:29" s="78" customFormat="1" x14ac:dyDescent="0.2">
      <c r="A835" s="66" t="s">
        <v>765</v>
      </c>
      <c r="B835" s="71" t="s">
        <v>499</v>
      </c>
      <c r="C835" s="96" t="s">
        <v>953</v>
      </c>
      <c r="D835" s="66" t="s">
        <v>954</v>
      </c>
      <c r="E835" s="66" t="s">
        <v>955</v>
      </c>
      <c r="F835" s="66" t="s">
        <v>879</v>
      </c>
      <c r="G835" s="72" t="s">
        <v>832</v>
      </c>
      <c r="H835" s="73" t="s">
        <v>832</v>
      </c>
      <c r="I835" s="74" t="s">
        <v>832</v>
      </c>
      <c r="J835" s="68" t="s">
        <v>832</v>
      </c>
      <c r="K835" s="75" t="s">
        <v>832</v>
      </c>
      <c r="L835" s="73" t="s">
        <v>832</v>
      </c>
      <c r="M835" s="73" t="s">
        <v>832</v>
      </c>
      <c r="N835" s="68" t="s">
        <v>832</v>
      </c>
      <c r="O835" s="75" t="s">
        <v>832</v>
      </c>
      <c r="P835" s="73" t="s">
        <v>832</v>
      </c>
      <c r="Q835" s="73" t="s">
        <v>832</v>
      </c>
      <c r="R835" s="69" t="s">
        <v>832</v>
      </c>
      <c r="S835" s="73" t="s">
        <v>832</v>
      </c>
      <c r="T835" s="73" t="s">
        <v>832</v>
      </c>
      <c r="U835" s="73" t="s">
        <v>832</v>
      </c>
      <c r="V835" s="76" t="s">
        <v>832</v>
      </c>
      <c r="W835" s="66" t="s">
        <v>832</v>
      </c>
      <c r="X835" s="77" t="s">
        <v>832</v>
      </c>
      <c r="Y835" s="66" t="s">
        <v>832</v>
      </c>
      <c r="Z835" s="66" t="s">
        <v>832</v>
      </c>
      <c r="AA835" s="77" t="s">
        <v>832</v>
      </c>
      <c r="AC835" s="66" t="s">
        <v>28</v>
      </c>
    </row>
    <row r="836" spans="1:29" s="78" customFormat="1" x14ac:dyDescent="0.2">
      <c r="A836" s="66" t="s">
        <v>765</v>
      </c>
      <c r="B836" s="71" t="s">
        <v>499</v>
      </c>
      <c r="C836" s="96" t="s">
        <v>953</v>
      </c>
      <c r="D836" s="66" t="s">
        <v>954</v>
      </c>
      <c r="E836" s="66" t="s">
        <v>955</v>
      </c>
      <c r="F836" s="66" t="s">
        <v>880</v>
      </c>
      <c r="G836" s="72" t="s">
        <v>832</v>
      </c>
      <c r="H836" s="73" t="s">
        <v>832</v>
      </c>
      <c r="I836" s="74" t="s">
        <v>832</v>
      </c>
      <c r="J836" s="68" t="s">
        <v>832</v>
      </c>
      <c r="K836" s="75" t="s">
        <v>832</v>
      </c>
      <c r="L836" s="73" t="s">
        <v>832</v>
      </c>
      <c r="M836" s="73" t="s">
        <v>832</v>
      </c>
      <c r="N836" s="68" t="s">
        <v>832</v>
      </c>
      <c r="O836" s="75" t="s">
        <v>832</v>
      </c>
      <c r="P836" s="73" t="s">
        <v>832</v>
      </c>
      <c r="Q836" s="73" t="s">
        <v>832</v>
      </c>
      <c r="R836" s="69" t="s">
        <v>832</v>
      </c>
      <c r="S836" s="73" t="s">
        <v>832</v>
      </c>
      <c r="T836" s="73" t="s">
        <v>832</v>
      </c>
      <c r="U836" s="73" t="s">
        <v>832</v>
      </c>
      <c r="V836" s="76" t="s">
        <v>832</v>
      </c>
      <c r="W836" s="66" t="s">
        <v>832</v>
      </c>
      <c r="X836" s="77" t="s">
        <v>832</v>
      </c>
      <c r="Y836" s="66" t="s">
        <v>832</v>
      </c>
      <c r="Z836" s="66" t="s">
        <v>832</v>
      </c>
      <c r="AA836" s="77" t="s">
        <v>832</v>
      </c>
      <c r="AC836" s="66" t="s">
        <v>28</v>
      </c>
    </row>
    <row r="837" spans="1:29" s="78" customFormat="1" x14ac:dyDescent="0.2">
      <c r="A837" s="66" t="s">
        <v>765</v>
      </c>
      <c r="B837" s="71" t="s">
        <v>499</v>
      </c>
      <c r="C837" s="96" t="s">
        <v>953</v>
      </c>
      <c r="D837" s="66" t="s">
        <v>954</v>
      </c>
      <c r="E837" s="66" t="s">
        <v>955</v>
      </c>
      <c r="F837" s="66" t="s">
        <v>881</v>
      </c>
      <c r="G837" s="72" t="s">
        <v>832</v>
      </c>
      <c r="H837" s="73" t="s">
        <v>832</v>
      </c>
      <c r="I837" s="74" t="s">
        <v>832</v>
      </c>
      <c r="J837" s="68" t="s">
        <v>832</v>
      </c>
      <c r="K837" s="75" t="s">
        <v>832</v>
      </c>
      <c r="L837" s="73" t="s">
        <v>832</v>
      </c>
      <c r="M837" s="73" t="s">
        <v>832</v>
      </c>
      <c r="N837" s="68" t="s">
        <v>832</v>
      </c>
      <c r="O837" s="75" t="s">
        <v>832</v>
      </c>
      <c r="P837" s="73" t="s">
        <v>832</v>
      </c>
      <c r="Q837" s="73" t="s">
        <v>832</v>
      </c>
      <c r="R837" s="69" t="s">
        <v>832</v>
      </c>
      <c r="S837" s="73" t="s">
        <v>832</v>
      </c>
      <c r="T837" s="73" t="s">
        <v>832</v>
      </c>
      <c r="U837" s="73" t="s">
        <v>832</v>
      </c>
      <c r="V837" s="76" t="s">
        <v>832</v>
      </c>
      <c r="W837" s="66" t="s">
        <v>832</v>
      </c>
      <c r="X837" s="77" t="s">
        <v>832</v>
      </c>
      <c r="Y837" s="66" t="s">
        <v>832</v>
      </c>
      <c r="Z837" s="66" t="s">
        <v>832</v>
      </c>
      <c r="AA837" s="77" t="s">
        <v>832</v>
      </c>
      <c r="AC837" s="66" t="s">
        <v>28</v>
      </c>
    </row>
    <row r="838" spans="1:29" s="78" customFormat="1" x14ac:dyDescent="0.2">
      <c r="A838" s="66" t="s">
        <v>765</v>
      </c>
      <c r="B838" s="71" t="s">
        <v>499</v>
      </c>
      <c r="C838" s="96" t="s">
        <v>953</v>
      </c>
      <c r="D838" s="66" t="s">
        <v>954</v>
      </c>
      <c r="E838" s="66" t="s">
        <v>955</v>
      </c>
      <c r="F838" s="66" t="s">
        <v>882</v>
      </c>
      <c r="G838" s="72" t="s">
        <v>832</v>
      </c>
      <c r="H838" s="73" t="s">
        <v>832</v>
      </c>
      <c r="I838" s="74" t="s">
        <v>832</v>
      </c>
      <c r="J838" s="68" t="s">
        <v>832</v>
      </c>
      <c r="K838" s="75" t="s">
        <v>832</v>
      </c>
      <c r="L838" s="73" t="s">
        <v>832</v>
      </c>
      <c r="M838" s="73" t="s">
        <v>832</v>
      </c>
      <c r="N838" s="68" t="s">
        <v>832</v>
      </c>
      <c r="O838" s="75" t="s">
        <v>832</v>
      </c>
      <c r="P838" s="73" t="s">
        <v>832</v>
      </c>
      <c r="Q838" s="73" t="s">
        <v>832</v>
      </c>
      <c r="R838" s="69" t="s">
        <v>832</v>
      </c>
      <c r="S838" s="73" t="s">
        <v>832</v>
      </c>
      <c r="T838" s="73" t="s">
        <v>832</v>
      </c>
      <c r="U838" s="73" t="s">
        <v>832</v>
      </c>
      <c r="V838" s="76" t="s">
        <v>832</v>
      </c>
      <c r="W838" s="66" t="s">
        <v>832</v>
      </c>
      <c r="X838" s="77" t="s">
        <v>832</v>
      </c>
      <c r="Y838" s="66" t="s">
        <v>832</v>
      </c>
      <c r="Z838" s="66" t="s">
        <v>832</v>
      </c>
      <c r="AA838" s="77" t="s">
        <v>832</v>
      </c>
      <c r="AC838" s="66" t="s">
        <v>28</v>
      </c>
    </row>
    <row r="839" spans="1:29" s="78" customFormat="1" x14ac:dyDescent="0.2">
      <c r="A839" s="83" t="s">
        <v>765</v>
      </c>
      <c r="B839" s="84" t="s">
        <v>499</v>
      </c>
      <c r="C839" s="96" t="s">
        <v>953</v>
      </c>
      <c r="D839" s="83" t="s">
        <v>954</v>
      </c>
      <c r="E839" s="66" t="s">
        <v>955</v>
      </c>
      <c r="F839" s="83" t="s">
        <v>883</v>
      </c>
      <c r="G839" s="85" t="s">
        <v>832</v>
      </c>
      <c r="H839" s="86" t="s">
        <v>832</v>
      </c>
      <c r="I839" s="87" t="s">
        <v>832</v>
      </c>
      <c r="J839" s="88" t="s">
        <v>832</v>
      </c>
      <c r="K839" s="89" t="s">
        <v>832</v>
      </c>
      <c r="L839" s="86" t="s">
        <v>832</v>
      </c>
      <c r="M839" s="86" t="s">
        <v>832</v>
      </c>
      <c r="N839" s="88" t="s">
        <v>832</v>
      </c>
      <c r="O839" s="89" t="s">
        <v>832</v>
      </c>
      <c r="P839" s="86" t="s">
        <v>832</v>
      </c>
      <c r="Q839" s="86" t="s">
        <v>832</v>
      </c>
      <c r="R839" s="90" t="s">
        <v>832</v>
      </c>
      <c r="S839" s="86" t="s">
        <v>832</v>
      </c>
      <c r="T839" s="86" t="s">
        <v>832</v>
      </c>
      <c r="U839" s="86" t="s">
        <v>832</v>
      </c>
      <c r="V839" s="91" t="s">
        <v>832</v>
      </c>
      <c r="W839" s="83" t="s">
        <v>832</v>
      </c>
      <c r="X839" s="93" t="s">
        <v>832</v>
      </c>
      <c r="Y839" s="83" t="s">
        <v>832</v>
      </c>
      <c r="Z839" s="83" t="s">
        <v>832</v>
      </c>
      <c r="AA839" s="93" t="s">
        <v>832</v>
      </c>
      <c r="AC839" s="83" t="s">
        <v>28</v>
      </c>
    </row>
    <row r="840" spans="1:29" s="78" customFormat="1" x14ac:dyDescent="0.2">
      <c r="A840" s="66" t="s">
        <v>764</v>
      </c>
      <c r="B840" s="71" t="s">
        <v>502</v>
      </c>
      <c r="C840" s="66" t="s">
        <v>956</v>
      </c>
      <c r="D840" s="66" t="s">
        <v>308</v>
      </c>
      <c r="E840" s="66" t="s">
        <v>28</v>
      </c>
      <c r="F840" s="66" t="s">
        <v>867</v>
      </c>
      <c r="G840" s="72">
        <v>138</v>
      </c>
      <c r="H840" s="73">
        <v>150</v>
      </c>
      <c r="I840" s="74">
        <v>288</v>
      </c>
      <c r="J840" s="68">
        <v>0.52083333333333337</v>
      </c>
      <c r="K840" s="75">
        <v>180</v>
      </c>
      <c r="L840" s="73">
        <v>129</v>
      </c>
      <c r="M840" s="73">
        <v>309</v>
      </c>
      <c r="N840" s="68">
        <v>0.41747572815533979</v>
      </c>
      <c r="O840" s="75">
        <v>562</v>
      </c>
      <c r="P840" s="73">
        <v>485</v>
      </c>
      <c r="Q840" s="73">
        <v>1047</v>
      </c>
      <c r="R840" s="69">
        <v>0.46322827125119387</v>
      </c>
      <c r="S840" s="73">
        <v>880</v>
      </c>
      <c r="T840" s="73">
        <v>764</v>
      </c>
      <c r="U840" s="73">
        <v>1644</v>
      </c>
      <c r="V840" s="76">
        <v>0.46472019464720199</v>
      </c>
      <c r="W840" s="66">
        <v>0.44038814309872698</v>
      </c>
      <c r="X840" s="77">
        <v>0.48917842285771901</v>
      </c>
      <c r="Y840" s="66">
        <v>0.46468126284460298</v>
      </c>
      <c r="Z840" s="66">
        <v>0.440639114057579</v>
      </c>
      <c r="AA840" s="77">
        <v>0.48883323780089299</v>
      </c>
      <c r="AC840" s="66" t="s">
        <v>28</v>
      </c>
    </row>
    <row r="841" spans="1:29" s="78" customFormat="1" x14ac:dyDescent="0.2">
      <c r="A841" s="66" t="s">
        <v>764</v>
      </c>
      <c r="B841" s="71" t="s">
        <v>502</v>
      </c>
      <c r="C841" s="66" t="s">
        <v>956</v>
      </c>
      <c r="D841" s="66" t="s">
        <v>308</v>
      </c>
      <c r="E841" s="66" t="s">
        <v>28</v>
      </c>
      <c r="F841" s="66" t="s">
        <v>868</v>
      </c>
      <c r="G841" s="72">
        <v>738</v>
      </c>
      <c r="H841" s="73">
        <v>710</v>
      </c>
      <c r="I841" s="74">
        <v>1448</v>
      </c>
      <c r="J841" s="68">
        <v>0.49033149171270718</v>
      </c>
      <c r="K841" s="75">
        <v>781</v>
      </c>
      <c r="L841" s="73">
        <v>691</v>
      </c>
      <c r="M841" s="73">
        <v>1472</v>
      </c>
      <c r="N841" s="68">
        <v>0.46942934782608697</v>
      </c>
      <c r="O841" s="75">
        <v>1160</v>
      </c>
      <c r="P841" s="73">
        <v>1009</v>
      </c>
      <c r="Q841" s="73">
        <v>2169</v>
      </c>
      <c r="R841" s="69">
        <v>0.46519133241124944</v>
      </c>
      <c r="S841" s="73">
        <v>2679</v>
      </c>
      <c r="T841" s="73">
        <v>2410</v>
      </c>
      <c r="U841" s="73">
        <v>5089</v>
      </c>
      <c r="V841" s="76">
        <v>0.47357044606012999</v>
      </c>
      <c r="W841" s="66">
        <v>0.45977256725337201</v>
      </c>
      <c r="X841" s="77">
        <v>0.48739866391924702</v>
      </c>
      <c r="Y841" s="66">
        <v>0.47353216165644202</v>
      </c>
      <c r="Z841" s="66">
        <v>0.45982871875167303</v>
      </c>
      <c r="AA841" s="77">
        <v>0.48726217558734097</v>
      </c>
      <c r="AC841" s="66" t="s">
        <v>28</v>
      </c>
    </row>
    <row r="842" spans="1:29" s="78" customFormat="1" x14ac:dyDescent="0.2">
      <c r="A842" s="66" t="s">
        <v>764</v>
      </c>
      <c r="B842" s="71" t="s">
        <v>502</v>
      </c>
      <c r="C842" s="66" t="s">
        <v>956</v>
      </c>
      <c r="D842" s="66" t="s">
        <v>308</v>
      </c>
      <c r="E842" s="66" t="s">
        <v>28</v>
      </c>
      <c r="F842" s="66" t="s">
        <v>869</v>
      </c>
      <c r="G842" s="72">
        <v>505</v>
      </c>
      <c r="H842" s="73">
        <v>467</v>
      </c>
      <c r="I842" s="74">
        <v>972</v>
      </c>
      <c r="J842" s="68">
        <v>0.48045267489711935</v>
      </c>
      <c r="K842" s="75">
        <v>632</v>
      </c>
      <c r="L842" s="73">
        <v>604</v>
      </c>
      <c r="M842" s="73">
        <v>1236</v>
      </c>
      <c r="N842" s="68">
        <v>0.48867313915857608</v>
      </c>
      <c r="O842" s="75">
        <v>1031</v>
      </c>
      <c r="P842" s="73">
        <v>861</v>
      </c>
      <c r="Q842" s="73">
        <v>1892</v>
      </c>
      <c r="R842" s="69">
        <v>0.45507399577167018</v>
      </c>
      <c r="S842" s="73">
        <v>2168</v>
      </c>
      <c r="T842" s="73">
        <v>1932</v>
      </c>
      <c r="U842" s="73">
        <v>4100</v>
      </c>
      <c r="V842" s="76">
        <v>0.47121951219512198</v>
      </c>
      <c r="W842" s="66">
        <v>0.45584330077401902</v>
      </c>
      <c r="X842" s="77">
        <v>0.48663677170214598</v>
      </c>
      <c r="Y842" s="66">
        <v>0.47118105607463101</v>
      </c>
      <c r="Z842" s="66">
        <v>0.45592192142300197</v>
      </c>
      <c r="AA842" s="77">
        <v>0.48647611382977901</v>
      </c>
      <c r="AC842" s="66" t="s">
        <v>28</v>
      </c>
    </row>
    <row r="843" spans="1:29" s="78" customFormat="1" x14ac:dyDescent="0.2">
      <c r="A843" s="66" t="s">
        <v>764</v>
      </c>
      <c r="B843" s="71" t="s">
        <v>502</v>
      </c>
      <c r="C843" s="66" t="s">
        <v>956</v>
      </c>
      <c r="D843" s="66" t="s">
        <v>308</v>
      </c>
      <c r="E843" s="66" t="s">
        <v>28</v>
      </c>
      <c r="F843" s="66" t="s">
        <v>870</v>
      </c>
      <c r="G843" s="72">
        <v>1167</v>
      </c>
      <c r="H843" s="73">
        <v>0</v>
      </c>
      <c r="I843" s="74">
        <v>1167</v>
      </c>
      <c r="J843" s="68">
        <v>0</v>
      </c>
      <c r="K843" s="75">
        <v>420</v>
      </c>
      <c r="L843" s="73">
        <v>0</v>
      </c>
      <c r="M843" s="73">
        <v>420</v>
      </c>
      <c r="N843" s="68">
        <v>0</v>
      </c>
      <c r="O843" s="75">
        <v>1284</v>
      </c>
      <c r="P843" s="73">
        <v>0</v>
      </c>
      <c r="Q843" s="73">
        <v>1284</v>
      </c>
      <c r="R843" s="69">
        <v>0</v>
      </c>
      <c r="S843" s="73">
        <v>2871</v>
      </c>
      <c r="T843" s="73">
        <v>0</v>
      </c>
      <c r="U843" s="73">
        <v>2871</v>
      </c>
      <c r="V843" s="76">
        <v>0</v>
      </c>
      <c r="W843" s="66">
        <v>0</v>
      </c>
      <c r="X843" s="77">
        <v>1.28405105961486E-3</v>
      </c>
      <c r="Y843" s="66">
        <v>0</v>
      </c>
      <c r="Z843" s="66">
        <v>0</v>
      </c>
      <c r="AA843" s="77">
        <v>4.71073867753672E-4</v>
      </c>
      <c r="AC843" s="66" t="s">
        <v>28</v>
      </c>
    </row>
    <row r="844" spans="1:29" s="78" customFormat="1" x14ac:dyDescent="0.2">
      <c r="A844" s="66" t="s">
        <v>764</v>
      </c>
      <c r="B844" s="71" t="s">
        <v>502</v>
      </c>
      <c r="C844" s="66" t="s">
        <v>956</v>
      </c>
      <c r="D844" s="66" t="s">
        <v>308</v>
      </c>
      <c r="E844" s="66" t="s">
        <v>28</v>
      </c>
      <c r="F844" s="66" t="s">
        <v>871</v>
      </c>
      <c r="G844" s="72">
        <v>1555</v>
      </c>
      <c r="H844" s="73">
        <v>0</v>
      </c>
      <c r="I844" s="74">
        <v>1556</v>
      </c>
      <c r="J844" s="68">
        <v>0</v>
      </c>
      <c r="K844" s="75">
        <v>876</v>
      </c>
      <c r="L844" s="73">
        <v>0</v>
      </c>
      <c r="M844" s="73">
        <v>876</v>
      </c>
      <c r="N844" s="68">
        <v>0</v>
      </c>
      <c r="O844" s="75">
        <v>1456</v>
      </c>
      <c r="P844" s="73">
        <v>0</v>
      </c>
      <c r="Q844" s="73">
        <v>1456</v>
      </c>
      <c r="R844" s="69">
        <v>0</v>
      </c>
      <c r="S844" s="73">
        <v>3887</v>
      </c>
      <c r="T844" s="73">
        <v>0</v>
      </c>
      <c r="U844" s="73">
        <v>3888</v>
      </c>
      <c r="V844" s="76">
        <v>0</v>
      </c>
      <c r="W844" s="66">
        <v>0</v>
      </c>
      <c r="X844" s="77">
        <v>9.4857977338789904E-4</v>
      </c>
      <c r="Y844" s="66">
        <v>0</v>
      </c>
      <c r="Z844" s="66">
        <v>0</v>
      </c>
      <c r="AA844" s="77">
        <v>3.4796407394273901E-4</v>
      </c>
      <c r="AC844" s="66" t="s">
        <v>28</v>
      </c>
    </row>
    <row r="845" spans="1:29" s="78" customFormat="1" x14ac:dyDescent="0.2">
      <c r="A845" s="66" t="s">
        <v>764</v>
      </c>
      <c r="B845" s="71" t="s">
        <v>502</v>
      </c>
      <c r="C845" s="66" t="s">
        <v>956</v>
      </c>
      <c r="D845" s="66" t="s">
        <v>308</v>
      </c>
      <c r="E845" s="66" t="s">
        <v>28</v>
      </c>
      <c r="F845" s="66" t="s">
        <v>872</v>
      </c>
      <c r="G845" s="72">
        <v>821</v>
      </c>
      <c r="H845" s="73">
        <v>0</v>
      </c>
      <c r="I845" s="74">
        <v>821</v>
      </c>
      <c r="J845" s="68">
        <v>0</v>
      </c>
      <c r="K845" s="75">
        <v>2471</v>
      </c>
      <c r="L845" s="73">
        <v>1</v>
      </c>
      <c r="M845" s="73">
        <v>2472</v>
      </c>
      <c r="N845" s="68">
        <v>4.045307443365696E-4</v>
      </c>
      <c r="O845" s="75">
        <v>509</v>
      </c>
      <c r="P845" s="73">
        <v>1</v>
      </c>
      <c r="Q845" s="73">
        <v>510</v>
      </c>
      <c r="R845" s="69">
        <v>1.9607843137254902E-3</v>
      </c>
      <c r="S845" s="73">
        <v>3801</v>
      </c>
      <c r="T845" s="73">
        <v>2</v>
      </c>
      <c r="U845" s="73">
        <v>3803</v>
      </c>
      <c r="V845" s="76">
        <v>5.2590060478569596E-4</v>
      </c>
      <c r="W845" s="81">
        <v>6.3695349618053806E-5</v>
      </c>
      <c r="X845" s="77">
        <v>1.89842929603584E-3</v>
      </c>
      <c r="Y845" s="66">
        <v>4.6270956785830601E-4</v>
      </c>
      <c r="Z845" s="81">
        <v>4.3700250134411099E-6</v>
      </c>
      <c r="AA845" s="77">
        <v>1.56201087046936E-3</v>
      </c>
      <c r="AC845" s="66" t="s">
        <v>28</v>
      </c>
    </row>
    <row r="846" spans="1:29" s="78" customFormat="1" x14ac:dyDescent="0.2">
      <c r="A846" s="66" t="s">
        <v>764</v>
      </c>
      <c r="B846" s="71" t="s">
        <v>502</v>
      </c>
      <c r="C846" s="66" t="s">
        <v>956</v>
      </c>
      <c r="D846" s="66" t="s">
        <v>308</v>
      </c>
      <c r="E846" s="66" t="s">
        <v>28</v>
      </c>
      <c r="F846" s="66" t="s">
        <v>873</v>
      </c>
      <c r="G846" s="72">
        <v>1400</v>
      </c>
      <c r="H846" s="73">
        <v>1</v>
      </c>
      <c r="I846" s="74">
        <v>1401</v>
      </c>
      <c r="J846" s="68">
        <v>7.1377587437544611E-4</v>
      </c>
      <c r="K846" s="75">
        <v>585</v>
      </c>
      <c r="L846" s="73">
        <v>0</v>
      </c>
      <c r="M846" s="73">
        <v>585</v>
      </c>
      <c r="N846" s="68">
        <v>0</v>
      </c>
      <c r="O846" s="75">
        <v>1044</v>
      </c>
      <c r="P846" s="73">
        <v>0</v>
      </c>
      <c r="Q846" s="73">
        <v>1044</v>
      </c>
      <c r="R846" s="69">
        <v>0</v>
      </c>
      <c r="S846" s="73">
        <v>3029</v>
      </c>
      <c r="T846" s="73">
        <v>1</v>
      </c>
      <c r="U846" s="73">
        <v>3030</v>
      </c>
      <c r="V846" s="76">
        <v>3.3003300330032998E-4</v>
      </c>
      <c r="W846" s="81">
        <v>8.3556772971702702E-6</v>
      </c>
      <c r="X846" s="77">
        <v>1.83743959711073E-3</v>
      </c>
      <c r="Y846" s="66">
        <v>2.7045081419051301E-4</v>
      </c>
      <c r="Z846" s="66">
        <v>0</v>
      </c>
      <c r="AA846" s="77">
        <v>1.3928108696455201E-3</v>
      </c>
      <c r="AC846" s="66" t="s">
        <v>28</v>
      </c>
    </row>
    <row r="847" spans="1:29" s="78" customFormat="1" x14ac:dyDescent="0.2">
      <c r="A847" s="66" t="s">
        <v>764</v>
      </c>
      <c r="B847" s="71" t="s">
        <v>502</v>
      </c>
      <c r="C847" s="66" t="s">
        <v>956</v>
      </c>
      <c r="D847" s="66" t="s">
        <v>308</v>
      </c>
      <c r="E847" s="66" t="s">
        <v>28</v>
      </c>
      <c r="F847" s="66" t="s">
        <v>874</v>
      </c>
      <c r="G847" s="72">
        <v>99</v>
      </c>
      <c r="H847" s="73">
        <v>0</v>
      </c>
      <c r="I847" s="74">
        <v>99</v>
      </c>
      <c r="J847" s="68">
        <v>0</v>
      </c>
      <c r="K847" s="75">
        <v>91</v>
      </c>
      <c r="L847" s="73">
        <v>0</v>
      </c>
      <c r="M847" s="73">
        <v>91</v>
      </c>
      <c r="N847" s="68">
        <v>0</v>
      </c>
      <c r="O847" s="75" t="s">
        <v>832</v>
      </c>
      <c r="P847" s="73" t="s">
        <v>832</v>
      </c>
      <c r="Q847" s="73" t="s">
        <v>832</v>
      </c>
      <c r="R847" s="69" t="s">
        <v>832</v>
      </c>
      <c r="S847" s="73" t="s">
        <v>832</v>
      </c>
      <c r="T847" s="73" t="s">
        <v>832</v>
      </c>
      <c r="U847" s="197" t="s">
        <v>832</v>
      </c>
      <c r="V847" s="73" t="s">
        <v>832</v>
      </c>
      <c r="W847" s="73" t="s">
        <v>832</v>
      </c>
      <c r="X847" s="197" t="s">
        <v>832</v>
      </c>
      <c r="Y847" s="73" t="s">
        <v>832</v>
      </c>
      <c r="Z847" s="73" t="s">
        <v>832</v>
      </c>
      <c r="AA847" s="197" t="s">
        <v>832</v>
      </c>
      <c r="AC847" s="66" t="s">
        <v>28</v>
      </c>
    </row>
    <row r="848" spans="1:29" s="78" customFormat="1" x14ac:dyDescent="0.2">
      <c r="A848" s="66" t="s">
        <v>764</v>
      </c>
      <c r="B848" s="71" t="s">
        <v>502</v>
      </c>
      <c r="C848" s="66" t="s">
        <v>956</v>
      </c>
      <c r="D848" s="66" t="s">
        <v>308</v>
      </c>
      <c r="E848" s="66" t="s">
        <v>28</v>
      </c>
      <c r="F848" s="66" t="s">
        <v>875</v>
      </c>
      <c r="G848" s="72">
        <v>53453</v>
      </c>
      <c r="H848" s="73">
        <v>4</v>
      </c>
      <c r="I848" s="74">
        <v>53466</v>
      </c>
      <c r="J848" s="68">
        <v>7.4813900422698537E-5</v>
      </c>
      <c r="K848" s="75">
        <v>51514</v>
      </c>
      <c r="L848" s="73">
        <v>4</v>
      </c>
      <c r="M848" s="73">
        <v>51524</v>
      </c>
      <c r="N848" s="68">
        <v>7.7633724089744592E-5</v>
      </c>
      <c r="O848" s="75">
        <v>54655</v>
      </c>
      <c r="P848" s="73">
        <v>0</v>
      </c>
      <c r="Q848" s="73">
        <v>54661</v>
      </c>
      <c r="R848" s="69">
        <v>0</v>
      </c>
      <c r="S848" s="73">
        <v>159622</v>
      </c>
      <c r="T848" s="73">
        <v>8</v>
      </c>
      <c r="U848" s="73">
        <v>159651</v>
      </c>
      <c r="V848" s="80">
        <v>5.01158930025684E-5</v>
      </c>
      <c r="W848" s="81">
        <v>2.1636725808660899E-5</v>
      </c>
      <c r="X848" s="79">
        <v>9.8745886870853195E-5</v>
      </c>
      <c r="Y848" s="81">
        <v>2.9949073453874999E-5</v>
      </c>
      <c r="Z848" s="66">
        <v>0</v>
      </c>
      <c r="AA848" s="79">
        <v>7.9677939987416195E-5</v>
      </c>
      <c r="AC848" s="66" t="s">
        <v>28</v>
      </c>
    </row>
    <row r="849" spans="1:29" s="78" customFormat="1" x14ac:dyDescent="0.2">
      <c r="A849" s="66" t="s">
        <v>764</v>
      </c>
      <c r="B849" s="71" t="s">
        <v>502</v>
      </c>
      <c r="C849" s="66" t="s">
        <v>956</v>
      </c>
      <c r="D849" s="66" t="s">
        <v>308</v>
      </c>
      <c r="E849" s="66" t="s">
        <v>28</v>
      </c>
      <c r="F849" s="66" t="s">
        <v>876</v>
      </c>
      <c r="G849" s="72">
        <v>557</v>
      </c>
      <c r="H849" s="73">
        <v>0</v>
      </c>
      <c r="I849" s="74">
        <v>557</v>
      </c>
      <c r="J849" s="68">
        <v>0</v>
      </c>
      <c r="K849" s="75">
        <v>1708</v>
      </c>
      <c r="L849" s="73">
        <v>0</v>
      </c>
      <c r="M849" s="73">
        <v>1708</v>
      </c>
      <c r="N849" s="68">
        <v>0</v>
      </c>
      <c r="O849" s="75">
        <v>614</v>
      </c>
      <c r="P849" s="73">
        <v>1</v>
      </c>
      <c r="Q849" s="73">
        <v>615</v>
      </c>
      <c r="R849" s="69">
        <v>1.6260162601626016E-3</v>
      </c>
      <c r="S849" s="73">
        <v>2879</v>
      </c>
      <c r="T849" s="73">
        <v>1</v>
      </c>
      <c r="U849" s="73">
        <v>2880</v>
      </c>
      <c r="V849" s="76">
        <v>3.4722222222222202E-4</v>
      </c>
      <c r="W849" s="81">
        <v>8.7908669102036898E-6</v>
      </c>
      <c r="X849" s="77">
        <v>1.9330636302980399E-3</v>
      </c>
      <c r="Y849" s="66">
        <v>2.8710357591293603E-4</v>
      </c>
      <c r="Z849" s="66">
        <v>0</v>
      </c>
      <c r="AA849" s="77">
        <v>1.46787583291328E-3</v>
      </c>
      <c r="AC849" s="66" t="s">
        <v>28</v>
      </c>
    </row>
    <row r="850" spans="1:29" s="78" customFormat="1" x14ac:dyDescent="0.2">
      <c r="A850" s="66" t="s">
        <v>764</v>
      </c>
      <c r="B850" s="71" t="s">
        <v>502</v>
      </c>
      <c r="C850" s="66" t="s">
        <v>956</v>
      </c>
      <c r="D850" s="66" t="s">
        <v>308</v>
      </c>
      <c r="E850" s="66" t="s">
        <v>28</v>
      </c>
      <c r="F850" s="66" t="s">
        <v>877</v>
      </c>
      <c r="G850" s="72">
        <v>1281</v>
      </c>
      <c r="H850" s="73">
        <v>0</v>
      </c>
      <c r="I850" s="74">
        <v>1281</v>
      </c>
      <c r="J850" s="68">
        <v>0</v>
      </c>
      <c r="K850" s="75">
        <v>1276</v>
      </c>
      <c r="L850" s="73">
        <v>0</v>
      </c>
      <c r="M850" s="73">
        <v>1277</v>
      </c>
      <c r="N850" s="68">
        <v>0</v>
      </c>
      <c r="O850" s="75">
        <v>1055</v>
      </c>
      <c r="P850" s="73">
        <v>0</v>
      </c>
      <c r="Q850" s="73">
        <v>1055</v>
      </c>
      <c r="R850" s="69">
        <v>0</v>
      </c>
      <c r="S850" s="73">
        <v>3612</v>
      </c>
      <c r="T850" s="73">
        <v>0</v>
      </c>
      <c r="U850" s="73">
        <v>3613</v>
      </c>
      <c r="V850" s="76">
        <v>0</v>
      </c>
      <c r="W850" s="66">
        <v>0</v>
      </c>
      <c r="X850" s="77">
        <v>1.0207631222566901E-3</v>
      </c>
      <c r="Y850" s="66">
        <v>0</v>
      </c>
      <c r="Z850" s="66">
        <v>0</v>
      </c>
      <c r="AA850" s="77">
        <v>3.7445139468671499E-4</v>
      </c>
      <c r="AC850" s="66" t="s">
        <v>28</v>
      </c>
    </row>
    <row r="851" spans="1:29" s="78" customFormat="1" x14ac:dyDescent="0.2">
      <c r="A851" s="66" t="s">
        <v>764</v>
      </c>
      <c r="B851" s="71" t="s">
        <v>502</v>
      </c>
      <c r="C851" s="66" t="s">
        <v>956</v>
      </c>
      <c r="D851" s="66" t="s">
        <v>308</v>
      </c>
      <c r="E851" s="66" t="s">
        <v>28</v>
      </c>
      <c r="F851" s="66" t="s">
        <v>878</v>
      </c>
      <c r="G851" s="72">
        <v>1236</v>
      </c>
      <c r="H851" s="73">
        <v>1</v>
      </c>
      <c r="I851" s="74">
        <v>1237</v>
      </c>
      <c r="J851" s="68">
        <v>8.0840743734842356E-4</v>
      </c>
      <c r="K851" s="75">
        <v>1536</v>
      </c>
      <c r="L851" s="73">
        <v>0</v>
      </c>
      <c r="M851" s="73">
        <v>1536</v>
      </c>
      <c r="N851" s="68">
        <v>0</v>
      </c>
      <c r="O851" s="75">
        <v>1739</v>
      </c>
      <c r="P851" s="73">
        <v>0</v>
      </c>
      <c r="Q851" s="73">
        <v>1740</v>
      </c>
      <c r="R851" s="69">
        <v>0</v>
      </c>
      <c r="S851" s="73">
        <v>4511</v>
      </c>
      <c r="T851" s="73">
        <v>1</v>
      </c>
      <c r="U851" s="73">
        <v>4513</v>
      </c>
      <c r="V851" s="76">
        <v>2.21631205673759E-4</v>
      </c>
      <c r="W851" s="81">
        <v>5.6112005657301E-6</v>
      </c>
      <c r="X851" s="77">
        <v>1.23422463729557E-3</v>
      </c>
      <c r="Y851" s="66">
        <v>1.6687882253706401E-4</v>
      </c>
      <c r="Z851" s="66">
        <v>0</v>
      </c>
      <c r="AA851" s="77">
        <v>9.2076763582159098E-4</v>
      </c>
      <c r="AC851" s="66" t="s">
        <v>28</v>
      </c>
    </row>
    <row r="852" spans="1:29" s="78" customFormat="1" x14ac:dyDescent="0.2">
      <c r="A852" s="66" t="s">
        <v>764</v>
      </c>
      <c r="B852" s="71" t="s">
        <v>502</v>
      </c>
      <c r="C852" s="66" t="s">
        <v>956</v>
      </c>
      <c r="D852" s="66" t="s">
        <v>308</v>
      </c>
      <c r="E852" s="66" t="s">
        <v>28</v>
      </c>
      <c r="F852" s="66" t="s">
        <v>879</v>
      </c>
      <c r="G852" s="72">
        <v>327</v>
      </c>
      <c r="H852" s="73">
        <v>0</v>
      </c>
      <c r="I852" s="74">
        <v>327</v>
      </c>
      <c r="J852" s="68">
        <v>0</v>
      </c>
      <c r="K852" s="75">
        <v>291</v>
      </c>
      <c r="L852" s="73">
        <v>0</v>
      </c>
      <c r="M852" s="73">
        <v>291</v>
      </c>
      <c r="N852" s="68">
        <v>0</v>
      </c>
      <c r="O852" s="75">
        <v>278</v>
      </c>
      <c r="P852" s="73">
        <v>0</v>
      </c>
      <c r="Q852" s="73">
        <v>278</v>
      </c>
      <c r="R852" s="69">
        <v>0</v>
      </c>
      <c r="S852" s="73">
        <v>896</v>
      </c>
      <c r="T852" s="73">
        <v>0</v>
      </c>
      <c r="U852" s="73">
        <v>896</v>
      </c>
      <c r="V852" s="76">
        <v>0</v>
      </c>
      <c r="W852" s="66">
        <v>0</v>
      </c>
      <c r="X852" s="77">
        <v>4.1085895184332201E-3</v>
      </c>
      <c r="Y852" s="66">
        <v>0</v>
      </c>
      <c r="Z852" s="66">
        <v>0</v>
      </c>
      <c r="AA852" s="77">
        <v>1.5086507145746599E-3</v>
      </c>
      <c r="AC852" s="66" t="s">
        <v>28</v>
      </c>
    </row>
    <row r="853" spans="1:29" s="78" customFormat="1" x14ac:dyDescent="0.2">
      <c r="A853" s="66" t="s">
        <v>764</v>
      </c>
      <c r="B853" s="71" t="s">
        <v>502</v>
      </c>
      <c r="C853" s="66" t="s">
        <v>956</v>
      </c>
      <c r="D853" s="66" t="s">
        <v>308</v>
      </c>
      <c r="E853" s="66" t="s">
        <v>28</v>
      </c>
      <c r="F853" s="66" t="s">
        <v>880</v>
      </c>
      <c r="G853" s="72">
        <v>86</v>
      </c>
      <c r="H853" s="73">
        <v>0</v>
      </c>
      <c r="I853" s="74">
        <v>86</v>
      </c>
      <c r="J853" s="68">
        <v>0</v>
      </c>
      <c r="K853" s="75">
        <v>173</v>
      </c>
      <c r="L853" s="73">
        <v>0</v>
      </c>
      <c r="M853" s="73">
        <v>173</v>
      </c>
      <c r="N853" s="68">
        <v>0</v>
      </c>
      <c r="O853" s="75">
        <v>90</v>
      </c>
      <c r="P853" s="73">
        <v>0</v>
      </c>
      <c r="Q853" s="73">
        <v>90</v>
      </c>
      <c r="R853" s="69">
        <v>0</v>
      </c>
      <c r="S853" s="73">
        <v>349</v>
      </c>
      <c r="T853" s="73">
        <v>0</v>
      </c>
      <c r="U853" s="73">
        <v>350</v>
      </c>
      <c r="V853" s="76">
        <v>0</v>
      </c>
      <c r="W853" s="66">
        <v>0</v>
      </c>
      <c r="X853" s="77">
        <v>1.05141905451955E-2</v>
      </c>
      <c r="Y853" s="66">
        <v>0</v>
      </c>
      <c r="Z853" s="66">
        <v>0</v>
      </c>
      <c r="AA853" s="77">
        <v>3.8686342323815E-3</v>
      </c>
      <c r="AC853" s="66" t="s">
        <v>28</v>
      </c>
    </row>
    <row r="854" spans="1:29" s="78" customFormat="1" x14ac:dyDescent="0.2">
      <c r="A854" s="66" t="s">
        <v>764</v>
      </c>
      <c r="B854" s="71" t="s">
        <v>502</v>
      </c>
      <c r="C854" s="66" t="s">
        <v>956</v>
      </c>
      <c r="D854" s="66" t="s">
        <v>308</v>
      </c>
      <c r="E854" s="66" t="s">
        <v>28</v>
      </c>
      <c r="F854" s="66" t="s">
        <v>881</v>
      </c>
      <c r="G854" s="72">
        <v>1338</v>
      </c>
      <c r="H854" s="73">
        <v>0</v>
      </c>
      <c r="I854" s="74">
        <v>1339</v>
      </c>
      <c r="J854" s="68">
        <v>0</v>
      </c>
      <c r="K854" s="75">
        <v>1278</v>
      </c>
      <c r="L854" s="73">
        <v>0</v>
      </c>
      <c r="M854" s="73">
        <v>1278</v>
      </c>
      <c r="N854" s="68">
        <v>0</v>
      </c>
      <c r="O854" s="75">
        <v>1362</v>
      </c>
      <c r="P854" s="73">
        <v>0</v>
      </c>
      <c r="Q854" s="73">
        <v>1362</v>
      </c>
      <c r="R854" s="69">
        <v>0</v>
      </c>
      <c r="S854" s="73">
        <v>3978</v>
      </c>
      <c r="T854" s="73">
        <v>0</v>
      </c>
      <c r="U854" s="73">
        <v>3979</v>
      </c>
      <c r="V854" s="76">
        <v>0</v>
      </c>
      <c r="W854" s="66">
        <v>0</v>
      </c>
      <c r="X854" s="77">
        <v>9.26890295778383E-4</v>
      </c>
      <c r="Y854" s="66" t="s">
        <v>832</v>
      </c>
      <c r="Z854" s="66" t="s">
        <v>832</v>
      </c>
      <c r="AA854" s="77" t="s">
        <v>832</v>
      </c>
      <c r="AC854" s="66" t="s">
        <v>28</v>
      </c>
    </row>
    <row r="855" spans="1:29" s="78" customFormat="1" x14ac:dyDescent="0.2">
      <c r="A855" s="66" t="s">
        <v>764</v>
      </c>
      <c r="B855" s="71" t="s">
        <v>502</v>
      </c>
      <c r="C855" s="66" t="s">
        <v>956</v>
      </c>
      <c r="D855" s="66" t="s">
        <v>308</v>
      </c>
      <c r="E855" s="66" t="s">
        <v>28</v>
      </c>
      <c r="F855" s="66" t="s">
        <v>882</v>
      </c>
      <c r="G855" s="72">
        <v>1688</v>
      </c>
      <c r="H855" s="73">
        <v>0</v>
      </c>
      <c r="I855" s="74">
        <v>1688</v>
      </c>
      <c r="J855" s="68">
        <v>0</v>
      </c>
      <c r="K855" s="75">
        <v>1206</v>
      </c>
      <c r="L855" s="73">
        <v>0</v>
      </c>
      <c r="M855" s="73">
        <v>1206</v>
      </c>
      <c r="N855" s="68">
        <v>0</v>
      </c>
      <c r="O855" s="75">
        <v>1551</v>
      </c>
      <c r="P855" s="73">
        <v>0</v>
      </c>
      <c r="Q855" s="73">
        <v>1551</v>
      </c>
      <c r="R855" s="69">
        <v>0</v>
      </c>
      <c r="S855" s="73">
        <v>4445</v>
      </c>
      <c r="T855" s="73">
        <v>0</v>
      </c>
      <c r="U855" s="73">
        <v>4445</v>
      </c>
      <c r="V855" s="76">
        <v>0</v>
      </c>
      <c r="W855" s="66">
        <v>0</v>
      </c>
      <c r="X855" s="77">
        <v>8.2954987350755596E-4</v>
      </c>
      <c r="Y855" s="66" t="s">
        <v>832</v>
      </c>
      <c r="Z855" s="66" t="s">
        <v>832</v>
      </c>
      <c r="AA855" s="77" t="s">
        <v>832</v>
      </c>
      <c r="AC855" s="66" t="s">
        <v>28</v>
      </c>
    </row>
    <row r="856" spans="1:29" s="78" customFormat="1" x14ac:dyDescent="0.2">
      <c r="A856" s="83" t="s">
        <v>764</v>
      </c>
      <c r="B856" s="84" t="s">
        <v>502</v>
      </c>
      <c r="C856" s="83" t="s">
        <v>956</v>
      </c>
      <c r="D856" s="83" t="s">
        <v>308</v>
      </c>
      <c r="E856" s="83" t="s">
        <v>28</v>
      </c>
      <c r="F856" s="83" t="s">
        <v>883</v>
      </c>
      <c r="G856" s="85">
        <v>1732</v>
      </c>
      <c r="H856" s="86">
        <v>0</v>
      </c>
      <c r="I856" s="87">
        <v>1732</v>
      </c>
      <c r="J856" s="88">
        <v>0</v>
      </c>
      <c r="K856" s="89">
        <v>1775</v>
      </c>
      <c r="L856" s="86">
        <v>0</v>
      </c>
      <c r="M856" s="86">
        <v>1775</v>
      </c>
      <c r="N856" s="88">
        <v>0</v>
      </c>
      <c r="O856" s="89">
        <v>1818</v>
      </c>
      <c r="P856" s="86">
        <v>0</v>
      </c>
      <c r="Q856" s="86">
        <v>1818</v>
      </c>
      <c r="R856" s="90">
        <v>0</v>
      </c>
      <c r="S856" s="86">
        <v>5325</v>
      </c>
      <c r="T856" s="86">
        <v>0</v>
      </c>
      <c r="U856" s="86">
        <v>5325</v>
      </c>
      <c r="V856" s="91">
        <v>0</v>
      </c>
      <c r="W856" s="83">
        <v>0</v>
      </c>
      <c r="X856" s="93">
        <v>6.9250742130362499E-4</v>
      </c>
      <c r="Y856" s="83" t="s">
        <v>832</v>
      </c>
      <c r="Z856" s="83" t="s">
        <v>832</v>
      </c>
      <c r="AA856" s="93" t="s">
        <v>832</v>
      </c>
      <c r="AC856" s="83" t="s">
        <v>28</v>
      </c>
    </row>
    <row r="857" spans="1:29" s="78" customFormat="1" x14ac:dyDescent="0.2">
      <c r="A857" s="66" t="s">
        <v>763</v>
      </c>
      <c r="B857" s="71" t="s">
        <v>514</v>
      </c>
      <c r="C857" s="66" t="s">
        <v>957</v>
      </c>
      <c r="D857" s="66" t="s">
        <v>320</v>
      </c>
      <c r="E857" s="66" t="s">
        <v>890</v>
      </c>
      <c r="F857" s="66" t="s">
        <v>867</v>
      </c>
      <c r="G857" s="72" t="s">
        <v>832</v>
      </c>
      <c r="H857" s="73" t="s">
        <v>832</v>
      </c>
      <c r="I857" s="74" t="s">
        <v>832</v>
      </c>
      <c r="J857" s="68" t="s">
        <v>832</v>
      </c>
      <c r="K857" s="75" t="s">
        <v>832</v>
      </c>
      <c r="L857" s="73" t="s">
        <v>832</v>
      </c>
      <c r="M857" s="73" t="s">
        <v>832</v>
      </c>
      <c r="N857" s="68" t="s">
        <v>832</v>
      </c>
      <c r="O857" s="75" t="s">
        <v>832</v>
      </c>
      <c r="P857" s="73" t="s">
        <v>832</v>
      </c>
      <c r="Q857" s="73" t="s">
        <v>832</v>
      </c>
      <c r="R857" s="69" t="s">
        <v>832</v>
      </c>
      <c r="S857" s="98" t="s">
        <v>832</v>
      </c>
      <c r="T857" s="98" t="s">
        <v>832</v>
      </c>
      <c r="U857" s="98" t="s">
        <v>832</v>
      </c>
      <c r="V857" s="76" t="s">
        <v>832</v>
      </c>
      <c r="W857" s="66" t="s">
        <v>832</v>
      </c>
      <c r="X857" s="77" t="s">
        <v>832</v>
      </c>
      <c r="Y857" s="66" t="s">
        <v>832</v>
      </c>
      <c r="Z857" s="66" t="s">
        <v>832</v>
      </c>
      <c r="AA857" s="77" t="s">
        <v>832</v>
      </c>
      <c r="AC857" s="66" t="s">
        <v>242</v>
      </c>
    </row>
    <row r="858" spans="1:29" s="78" customFormat="1" x14ac:dyDescent="0.2">
      <c r="A858" s="66" t="s">
        <v>763</v>
      </c>
      <c r="B858" s="71" t="s">
        <v>514</v>
      </c>
      <c r="C858" s="66" t="s">
        <v>957</v>
      </c>
      <c r="D858" s="66" t="s">
        <v>320</v>
      </c>
      <c r="E858" s="66" t="s">
        <v>890</v>
      </c>
      <c r="F858" s="66" t="s">
        <v>868</v>
      </c>
      <c r="G858" s="72" t="s">
        <v>832</v>
      </c>
      <c r="H858" s="73" t="s">
        <v>832</v>
      </c>
      <c r="I858" s="74" t="s">
        <v>832</v>
      </c>
      <c r="J858" s="68" t="s">
        <v>832</v>
      </c>
      <c r="K858" s="75" t="s">
        <v>832</v>
      </c>
      <c r="L858" s="73" t="s">
        <v>832</v>
      </c>
      <c r="M858" s="73" t="s">
        <v>832</v>
      </c>
      <c r="N858" s="68" t="s">
        <v>832</v>
      </c>
      <c r="O858" s="75" t="s">
        <v>832</v>
      </c>
      <c r="P858" s="73" t="s">
        <v>832</v>
      </c>
      <c r="Q858" s="73" t="s">
        <v>832</v>
      </c>
      <c r="R858" s="69" t="s">
        <v>832</v>
      </c>
      <c r="S858" s="73" t="s">
        <v>832</v>
      </c>
      <c r="T858" s="98" t="s">
        <v>832</v>
      </c>
      <c r="U858" s="98" t="s">
        <v>832</v>
      </c>
      <c r="V858" s="76" t="s">
        <v>832</v>
      </c>
      <c r="W858" s="66" t="s">
        <v>832</v>
      </c>
      <c r="X858" s="77" t="s">
        <v>832</v>
      </c>
      <c r="Y858" s="66" t="s">
        <v>832</v>
      </c>
      <c r="Z858" s="66" t="s">
        <v>832</v>
      </c>
      <c r="AA858" s="77" t="s">
        <v>832</v>
      </c>
      <c r="AC858" s="66" t="s">
        <v>242</v>
      </c>
    </row>
    <row r="859" spans="1:29" s="78" customFormat="1" x14ac:dyDescent="0.2">
      <c r="A859" s="66" t="s">
        <v>763</v>
      </c>
      <c r="B859" s="71" t="s">
        <v>514</v>
      </c>
      <c r="C859" s="66" t="s">
        <v>957</v>
      </c>
      <c r="D859" s="66" t="s">
        <v>320</v>
      </c>
      <c r="E859" s="66" t="s">
        <v>890</v>
      </c>
      <c r="F859" s="66" t="s">
        <v>869</v>
      </c>
      <c r="G859" s="72">
        <v>1198</v>
      </c>
      <c r="H859" s="73">
        <v>885</v>
      </c>
      <c r="I859" s="74">
        <v>2084</v>
      </c>
      <c r="J859" s="68">
        <v>0.42466410748560462</v>
      </c>
      <c r="K859" s="75">
        <v>929</v>
      </c>
      <c r="L859" s="73">
        <v>828</v>
      </c>
      <c r="M859" s="73">
        <v>1757</v>
      </c>
      <c r="N859" s="68">
        <v>0.47125782583949916</v>
      </c>
      <c r="O859" s="75">
        <v>1075</v>
      </c>
      <c r="P859" s="73">
        <v>1059</v>
      </c>
      <c r="Q859" s="73">
        <v>2134</v>
      </c>
      <c r="R859" s="69">
        <v>0.49625117150890347</v>
      </c>
      <c r="S859" s="73">
        <v>3202</v>
      </c>
      <c r="T859" s="73">
        <v>2772</v>
      </c>
      <c r="U859" s="73">
        <v>5975</v>
      </c>
      <c r="V859" s="76">
        <v>0.46401071309005698</v>
      </c>
      <c r="W859" s="66">
        <v>0.45130106986218299</v>
      </c>
      <c r="X859" s="77">
        <v>0.47675552552465</v>
      </c>
      <c r="Y859" s="66">
        <v>0.46263281273232598</v>
      </c>
      <c r="Z859" s="66">
        <v>0.449964585452094</v>
      </c>
      <c r="AA859" s="77">
        <v>0.47533121699619602</v>
      </c>
      <c r="AC859" s="66" t="s">
        <v>242</v>
      </c>
    </row>
    <row r="860" spans="1:29" s="78" customFormat="1" x14ac:dyDescent="0.2">
      <c r="A860" s="66" t="s">
        <v>763</v>
      </c>
      <c r="B860" s="71" t="s">
        <v>514</v>
      </c>
      <c r="C860" s="66" t="s">
        <v>957</v>
      </c>
      <c r="D860" s="66" t="s">
        <v>320</v>
      </c>
      <c r="E860" s="66" t="s">
        <v>890</v>
      </c>
      <c r="F860" s="66" t="s">
        <v>870</v>
      </c>
      <c r="G860" s="72" t="s">
        <v>832</v>
      </c>
      <c r="H860" s="73" t="s">
        <v>832</v>
      </c>
      <c r="I860" s="74" t="s">
        <v>832</v>
      </c>
      <c r="J860" s="68" t="s">
        <v>832</v>
      </c>
      <c r="K860" s="75">
        <v>1730</v>
      </c>
      <c r="L860" s="73">
        <v>0</v>
      </c>
      <c r="M860" s="73">
        <v>1732</v>
      </c>
      <c r="N860" s="68">
        <v>0</v>
      </c>
      <c r="O860" s="75">
        <v>1235</v>
      </c>
      <c r="P860" s="73">
        <v>4</v>
      </c>
      <c r="Q860" s="73">
        <v>1239</v>
      </c>
      <c r="R860" s="69">
        <v>3.2284100080710249E-3</v>
      </c>
      <c r="S860" s="73">
        <v>2965</v>
      </c>
      <c r="T860" s="73">
        <v>4</v>
      </c>
      <c r="U860" s="73">
        <v>2971</v>
      </c>
      <c r="V860" s="76">
        <v>1.3472549680026899E-3</v>
      </c>
      <c r="W860" s="66">
        <v>3.6719978312011597E-4</v>
      </c>
      <c r="X860" s="77">
        <v>3.44588338640479E-3</v>
      </c>
      <c r="Y860" s="81">
        <v>7.4652649968092505E-17</v>
      </c>
      <c r="Z860" s="66">
        <v>0</v>
      </c>
      <c r="AA860" s="77">
        <v>1.2188150261981201E-3</v>
      </c>
      <c r="AC860" s="66" t="s">
        <v>242</v>
      </c>
    </row>
    <row r="861" spans="1:29" s="78" customFormat="1" x14ac:dyDescent="0.2">
      <c r="A861" s="66" t="s">
        <v>763</v>
      </c>
      <c r="B861" s="71" t="s">
        <v>514</v>
      </c>
      <c r="C861" s="66" t="s">
        <v>957</v>
      </c>
      <c r="D861" s="66" t="s">
        <v>320</v>
      </c>
      <c r="E861" s="66" t="s">
        <v>890</v>
      </c>
      <c r="F861" s="66" t="s">
        <v>871</v>
      </c>
      <c r="G861" s="72">
        <v>1917</v>
      </c>
      <c r="H861" s="73">
        <v>1</v>
      </c>
      <c r="I861" s="74">
        <v>1920</v>
      </c>
      <c r="J861" s="68">
        <v>5.2083333333333333E-4</v>
      </c>
      <c r="K861" s="75">
        <v>2075</v>
      </c>
      <c r="L861" s="73">
        <v>1</v>
      </c>
      <c r="M861" s="73">
        <v>2078</v>
      </c>
      <c r="N861" s="68">
        <v>4.8123195380173246E-4</v>
      </c>
      <c r="O861" s="75" t="s">
        <v>832</v>
      </c>
      <c r="P861" s="73" t="s">
        <v>832</v>
      </c>
      <c r="Q861" s="73" t="s">
        <v>832</v>
      </c>
      <c r="R861" s="69" t="s">
        <v>832</v>
      </c>
      <c r="S861" s="73">
        <v>3992</v>
      </c>
      <c r="T861" s="73">
        <v>2</v>
      </c>
      <c r="U861" s="73">
        <v>3998</v>
      </c>
      <c r="V861" s="76">
        <v>5.00751126690035E-4</v>
      </c>
      <c r="W861" s="81">
        <v>6.0649038598075001E-5</v>
      </c>
      <c r="X861" s="77">
        <v>1.80770249913341E-3</v>
      </c>
      <c r="Y861" s="81">
        <v>1.4466501624185901E-16</v>
      </c>
      <c r="Z861" s="66">
        <v>0</v>
      </c>
      <c r="AA861" s="77">
        <v>6.0723420203175505E-4</v>
      </c>
      <c r="AC861" s="66" t="s">
        <v>242</v>
      </c>
    </row>
    <row r="862" spans="1:29" s="78" customFormat="1" x14ac:dyDescent="0.2">
      <c r="A862" s="66" t="s">
        <v>763</v>
      </c>
      <c r="B862" s="71" t="s">
        <v>514</v>
      </c>
      <c r="C862" s="66" t="s">
        <v>957</v>
      </c>
      <c r="D862" s="66" t="s">
        <v>320</v>
      </c>
      <c r="E862" s="66" t="s">
        <v>890</v>
      </c>
      <c r="F862" s="66" t="s">
        <v>872</v>
      </c>
      <c r="G862" s="72">
        <v>2081</v>
      </c>
      <c r="H862" s="73">
        <v>7</v>
      </c>
      <c r="I862" s="74">
        <v>2088</v>
      </c>
      <c r="J862" s="68">
        <v>3.3524904214559388E-3</v>
      </c>
      <c r="K862" s="75">
        <v>1949</v>
      </c>
      <c r="L862" s="73">
        <v>1</v>
      </c>
      <c r="M862" s="73">
        <v>1952</v>
      </c>
      <c r="N862" s="68">
        <v>5.1229508196721314E-4</v>
      </c>
      <c r="O862" s="75">
        <v>2211</v>
      </c>
      <c r="P862" s="73">
        <v>6</v>
      </c>
      <c r="Q862" s="73">
        <v>2217</v>
      </c>
      <c r="R862" s="69">
        <v>2.7063599458728013E-3</v>
      </c>
      <c r="S862" s="73">
        <v>6241</v>
      </c>
      <c r="T862" s="73">
        <v>14</v>
      </c>
      <c r="U862" s="73">
        <v>6257</v>
      </c>
      <c r="V862" s="76">
        <v>2.2382094324540401E-3</v>
      </c>
      <c r="W862" s="66">
        <v>1.22417329845198E-3</v>
      </c>
      <c r="X862" s="77">
        <v>3.7524864115732401E-3</v>
      </c>
      <c r="Y862" s="81">
        <v>7.8629005629675297E-17</v>
      </c>
      <c r="Z862" s="66">
        <v>0</v>
      </c>
      <c r="AA862" s="77">
        <v>1.3008156781554199E-3</v>
      </c>
      <c r="AC862" s="66" t="s">
        <v>242</v>
      </c>
    </row>
    <row r="863" spans="1:29" s="78" customFormat="1" x14ac:dyDescent="0.2">
      <c r="A863" s="66" t="s">
        <v>763</v>
      </c>
      <c r="B863" s="71" t="s">
        <v>514</v>
      </c>
      <c r="C863" s="66" t="s">
        <v>957</v>
      </c>
      <c r="D863" s="66" t="s">
        <v>320</v>
      </c>
      <c r="E863" s="66" t="s">
        <v>890</v>
      </c>
      <c r="F863" s="66" t="s">
        <v>873</v>
      </c>
      <c r="G863" s="72">
        <v>1585</v>
      </c>
      <c r="H863" s="73">
        <v>0</v>
      </c>
      <c r="I863" s="74">
        <v>1585</v>
      </c>
      <c r="J863" s="68">
        <v>0</v>
      </c>
      <c r="K863" s="75">
        <v>1215</v>
      </c>
      <c r="L863" s="73">
        <v>1</v>
      </c>
      <c r="M863" s="73">
        <v>1216</v>
      </c>
      <c r="N863" s="68">
        <v>8.2236842105263153E-4</v>
      </c>
      <c r="O863" s="75">
        <v>1324</v>
      </c>
      <c r="P863" s="73">
        <v>0</v>
      </c>
      <c r="Q863" s="73">
        <v>1327</v>
      </c>
      <c r="R863" s="69">
        <v>0</v>
      </c>
      <c r="S863" s="73">
        <v>4124</v>
      </c>
      <c r="T863" s="73">
        <v>1</v>
      </c>
      <c r="U863" s="73">
        <v>4128</v>
      </c>
      <c r="V863" s="76">
        <v>2.4242424242424201E-4</v>
      </c>
      <c r="W863" s="81">
        <v>6.1376315850961001E-6</v>
      </c>
      <c r="X863" s="77">
        <v>1.3499531900216201E-3</v>
      </c>
      <c r="Y863" s="81">
        <v>1.09340194467325E-16</v>
      </c>
      <c r="Z863" s="66">
        <v>0</v>
      </c>
      <c r="AA863" s="77">
        <v>5.2010444828809997E-4</v>
      </c>
      <c r="AC863" s="66" t="s">
        <v>242</v>
      </c>
    </row>
    <row r="864" spans="1:29" s="78" customFormat="1" x14ac:dyDescent="0.2">
      <c r="A864" s="66" t="s">
        <v>763</v>
      </c>
      <c r="B864" s="71" t="s">
        <v>514</v>
      </c>
      <c r="C864" s="66" t="s">
        <v>957</v>
      </c>
      <c r="D864" s="66" t="s">
        <v>320</v>
      </c>
      <c r="E864" s="66" t="s">
        <v>890</v>
      </c>
      <c r="F864" s="66" t="s">
        <v>874</v>
      </c>
      <c r="G864" s="72">
        <v>264</v>
      </c>
      <c r="H864" s="73">
        <v>0</v>
      </c>
      <c r="I864" s="74">
        <v>264</v>
      </c>
      <c r="J864" s="68">
        <v>0</v>
      </c>
      <c r="K864" s="75">
        <v>0</v>
      </c>
      <c r="L864" s="73">
        <v>0</v>
      </c>
      <c r="M864" s="73">
        <v>0</v>
      </c>
      <c r="N864" s="68" t="s">
        <v>832</v>
      </c>
      <c r="O864" s="75">
        <v>216</v>
      </c>
      <c r="P864" s="73">
        <v>0</v>
      </c>
      <c r="Q864" s="73">
        <v>217</v>
      </c>
      <c r="R864" s="69">
        <v>0</v>
      </c>
      <c r="S864" s="73">
        <v>480</v>
      </c>
      <c r="T864" s="73">
        <v>0</v>
      </c>
      <c r="U864" s="73">
        <v>481</v>
      </c>
      <c r="V864" s="76">
        <v>0</v>
      </c>
      <c r="W864" s="66">
        <v>0</v>
      </c>
      <c r="X864" s="77">
        <v>7.6557101495865502E-3</v>
      </c>
      <c r="Y864" s="66">
        <v>0</v>
      </c>
      <c r="Z864" s="66">
        <v>0</v>
      </c>
      <c r="AA864" s="77">
        <v>2.81430682418179E-3</v>
      </c>
      <c r="AC864" s="66" t="s">
        <v>242</v>
      </c>
    </row>
    <row r="865" spans="1:29" s="78" customFormat="1" x14ac:dyDescent="0.2">
      <c r="A865" s="66" t="s">
        <v>763</v>
      </c>
      <c r="B865" s="71" t="s">
        <v>514</v>
      </c>
      <c r="C865" s="66" t="s">
        <v>957</v>
      </c>
      <c r="D865" s="66" t="s">
        <v>320</v>
      </c>
      <c r="E865" s="66" t="s">
        <v>890</v>
      </c>
      <c r="F865" s="66" t="s">
        <v>875</v>
      </c>
      <c r="G865" s="72">
        <v>2156</v>
      </c>
      <c r="H865" s="73">
        <v>2</v>
      </c>
      <c r="I865" s="74">
        <v>2163</v>
      </c>
      <c r="J865" s="68">
        <v>9.2464170134073042E-4</v>
      </c>
      <c r="K865" s="75">
        <v>0</v>
      </c>
      <c r="L865" s="73">
        <v>0</v>
      </c>
      <c r="M865" s="73">
        <v>0</v>
      </c>
      <c r="N865" s="68" t="s">
        <v>832</v>
      </c>
      <c r="O865" s="75">
        <v>2090</v>
      </c>
      <c r="P865" s="73">
        <v>15</v>
      </c>
      <c r="Q865" s="73">
        <v>2107</v>
      </c>
      <c r="R865" s="69">
        <v>7.1191267204556239E-3</v>
      </c>
      <c r="S865" s="73">
        <v>4246</v>
      </c>
      <c r="T865" s="73">
        <v>17</v>
      </c>
      <c r="U865" s="73">
        <v>4270</v>
      </c>
      <c r="V865" s="76">
        <v>3.9878020173586704E-3</v>
      </c>
      <c r="W865" s="66">
        <v>2.3247053448126101E-3</v>
      </c>
      <c r="X865" s="77">
        <v>6.3772038823006298E-3</v>
      </c>
      <c r="Y865" s="66">
        <v>1.4675312876907E-3</v>
      </c>
      <c r="Z865" s="66">
        <v>0</v>
      </c>
      <c r="AA865" s="77">
        <v>3.7719216115407002E-3</v>
      </c>
      <c r="AC865" s="66" t="s">
        <v>242</v>
      </c>
    </row>
    <row r="866" spans="1:29" s="78" customFormat="1" x14ac:dyDescent="0.2">
      <c r="A866" s="66" t="s">
        <v>763</v>
      </c>
      <c r="B866" s="71" t="s">
        <v>514</v>
      </c>
      <c r="C866" s="66" t="s">
        <v>957</v>
      </c>
      <c r="D866" s="66" t="s">
        <v>320</v>
      </c>
      <c r="E866" s="66" t="s">
        <v>890</v>
      </c>
      <c r="F866" s="66" t="s">
        <v>876</v>
      </c>
      <c r="G866" s="72">
        <v>1788</v>
      </c>
      <c r="H866" s="73">
        <v>6</v>
      </c>
      <c r="I866" s="74">
        <v>1798</v>
      </c>
      <c r="J866" s="68">
        <v>3.3370411568409346E-3</v>
      </c>
      <c r="K866" s="75">
        <v>1306</v>
      </c>
      <c r="L866" s="73">
        <v>1</v>
      </c>
      <c r="M866" s="73">
        <v>1310</v>
      </c>
      <c r="N866" s="68">
        <v>7.6335877862595419E-4</v>
      </c>
      <c r="O866" s="75">
        <v>1310</v>
      </c>
      <c r="P866" s="73">
        <v>2</v>
      </c>
      <c r="Q866" s="73">
        <v>1313</v>
      </c>
      <c r="R866" s="69">
        <v>1.5232292460015233E-3</v>
      </c>
      <c r="S866" s="73">
        <v>4404</v>
      </c>
      <c r="T866" s="73">
        <v>9</v>
      </c>
      <c r="U866" s="73">
        <v>4421</v>
      </c>
      <c r="V866" s="76">
        <v>2.0394289598912301E-3</v>
      </c>
      <c r="W866" s="66">
        <v>9.3296757530657803E-4</v>
      </c>
      <c r="X866" s="77">
        <v>3.8679255928291199E-3</v>
      </c>
      <c r="Y866" s="81">
        <v>1.3908722623721699E-16</v>
      </c>
      <c r="Z866" s="66">
        <v>0</v>
      </c>
      <c r="AA866" s="77">
        <v>1.38466252103727E-3</v>
      </c>
      <c r="AC866" s="66" t="s">
        <v>242</v>
      </c>
    </row>
    <row r="867" spans="1:29" s="78" customFormat="1" x14ac:dyDescent="0.2">
      <c r="A867" s="66" t="s">
        <v>763</v>
      </c>
      <c r="B867" s="71" t="s">
        <v>514</v>
      </c>
      <c r="C867" s="66" t="s">
        <v>957</v>
      </c>
      <c r="D867" s="66" t="s">
        <v>320</v>
      </c>
      <c r="E867" s="66" t="s">
        <v>890</v>
      </c>
      <c r="F867" s="66" t="s">
        <v>877</v>
      </c>
      <c r="G867" s="72">
        <v>2784</v>
      </c>
      <c r="H867" s="73">
        <v>5</v>
      </c>
      <c r="I867" s="74">
        <v>2790</v>
      </c>
      <c r="J867" s="68">
        <v>1.7921146953405018E-3</v>
      </c>
      <c r="K867" s="75">
        <v>1744</v>
      </c>
      <c r="L867" s="73">
        <v>3</v>
      </c>
      <c r="M867" s="73">
        <v>1748</v>
      </c>
      <c r="N867" s="68">
        <v>1.7162471395881006E-3</v>
      </c>
      <c r="O867" s="75">
        <v>1579</v>
      </c>
      <c r="P867" s="73">
        <v>1</v>
      </c>
      <c r="Q867" s="73">
        <v>1582</v>
      </c>
      <c r="R867" s="69">
        <v>6.3211125158027818E-4</v>
      </c>
      <c r="S867" s="73">
        <v>6107</v>
      </c>
      <c r="T867" s="73">
        <v>9</v>
      </c>
      <c r="U867" s="73">
        <v>6120</v>
      </c>
      <c r="V867" s="76">
        <v>1.4715500327011099E-3</v>
      </c>
      <c r="W867" s="66">
        <v>6.7310020138789501E-4</v>
      </c>
      <c r="X867" s="77">
        <v>2.7916141800745599E-3</v>
      </c>
      <c r="Y867" s="81">
        <v>8.8368419619413497E-17</v>
      </c>
      <c r="Z867" s="66">
        <v>0</v>
      </c>
      <c r="AA867" s="77">
        <v>7.4723890264285597E-4</v>
      </c>
      <c r="AC867" s="66" t="s">
        <v>242</v>
      </c>
    </row>
    <row r="868" spans="1:29" s="78" customFormat="1" x14ac:dyDescent="0.2">
      <c r="A868" s="66" t="s">
        <v>763</v>
      </c>
      <c r="B868" s="71" t="s">
        <v>514</v>
      </c>
      <c r="C868" s="66" t="s">
        <v>957</v>
      </c>
      <c r="D868" s="66" t="s">
        <v>320</v>
      </c>
      <c r="E868" s="66" t="s">
        <v>890</v>
      </c>
      <c r="F868" s="66" t="s">
        <v>878</v>
      </c>
      <c r="G868" s="72">
        <v>2622</v>
      </c>
      <c r="H868" s="73">
        <v>7</v>
      </c>
      <c r="I868" s="74">
        <v>2634</v>
      </c>
      <c r="J868" s="68">
        <v>2.6575550493545936E-3</v>
      </c>
      <c r="K868" s="75">
        <v>1355</v>
      </c>
      <c r="L868" s="73">
        <v>2</v>
      </c>
      <c r="M868" s="73">
        <v>1361</v>
      </c>
      <c r="N868" s="68">
        <v>1.4695077149155032E-3</v>
      </c>
      <c r="O868" s="75">
        <v>1414</v>
      </c>
      <c r="P868" s="73">
        <v>0</v>
      </c>
      <c r="Q868" s="73">
        <v>1414</v>
      </c>
      <c r="R868" s="69">
        <v>0</v>
      </c>
      <c r="S868" s="73">
        <v>5391</v>
      </c>
      <c r="T868" s="73">
        <v>9</v>
      </c>
      <c r="U868" s="73">
        <v>5409</v>
      </c>
      <c r="V868" s="76">
        <v>1.66666666666667E-3</v>
      </c>
      <c r="W868" s="66">
        <v>7.6238043416935303E-4</v>
      </c>
      <c r="X868" s="77">
        <v>3.1614843296424501E-3</v>
      </c>
      <c r="Y868" s="81">
        <v>1.09899240759464E-16</v>
      </c>
      <c r="Z868" s="66">
        <v>0</v>
      </c>
      <c r="AA868" s="77">
        <v>9.3650972010661602E-4</v>
      </c>
      <c r="AC868" s="66" t="s">
        <v>242</v>
      </c>
    </row>
    <row r="869" spans="1:29" s="78" customFormat="1" x14ac:dyDescent="0.2">
      <c r="A869" s="66" t="s">
        <v>763</v>
      </c>
      <c r="B869" s="71" t="s">
        <v>514</v>
      </c>
      <c r="C869" s="66" t="s">
        <v>957</v>
      </c>
      <c r="D869" s="66" t="s">
        <v>320</v>
      </c>
      <c r="E869" s="66" t="s">
        <v>890</v>
      </c>
      <c r="F869" s="66" t="s">
        <v>879</v>
      </c>
      <c r="G869" s="72">
        <v>1764</v>
      </c>
      <c r="H869" s="73">
        <v>4</v>
      </c>
      <c r="I869" s="74">
        <v>1769</v>
      </c>
      <c r="J869" s="68">
        <v>2.2611644997173543E-3</v>
      </c>
      <c r="K869" s="75">
        <v>1592</v>
      </c>
      <c r="L869" s="73">
        <v>2</v>
      </c>
      <c r="M869" s="73">
        <v>1595</v>
      </c>
      <c r="N869" s="68">
        <v>1.2539184952978057E-3</v>
      </c>
      <c r="O869" s="75">
        <v>1502</v>
      </c>
      <c r="P869" s="73">
        <v>0</v>
      </c>
      <c r="Q869" s="73">
        <v>1503</v>
      </c>
      <c r="R869" s="69">
        <v>0</v>
      </c>
      <c r="S869" s="73">
        <v>4858</v>
      </c>
      <c r="T869" s="73">
        <v>6</v>
      </c>
      <c r="U869" s="73">
        <v>4867</v>
      </c>
      <c r="V869" s="76">
        <v>1.2335526315789499E-3</v>
      </c>
      <c r="W869" s="66">
        <v>4.5282235132265301E-4</v>
      </c>
      <c r="X869" s="77">
        <v>2.6829767437628899E-3</v>
      </c>
      <c r="Y869" s="81">
        <v>1.3612064196341101E-16</v>
      </c>
      <c r="Z869" s="66">
        <v>0</v>
      </c>
      <c r="AA869" s="77">
        <v>7.6435961958331005E-4</v>
      </c>
      <c r="AC869" s="66" t="s">
        <v>242</v>
      </c>
    </row>
    <row r="870" spans="1:29" s="78" customFormat="1" x14ac:dyDescent="0.2">
      <c r="A870" s="66" t="s">
        <v>763</v>
      </c>
      <c r="B870" s="71" t="s">
        <v>514</v>
      </c>
      <c r="C870" s="66" t="s">
        <v>957</v>
      </c>
      <c r="D870" s="66" t="s">
        <v>320</v>
      </c>
      <c r="E870" s="66" t="s">
        <v>890</v>
      </c>
      <c r="F870" s="66" t="s">
        <v>880</v>
      </c>
      <c r="G870" s="72">
        <v>2369</v>
      </c>
      <c r="H870" s="73">
        <v>8</v>
      </c>
      <c r="I870" s="74">
        <v>2378</v>
      </c>
      <c r="J870" s="68">
        <v>3.3641715727502101E-3</v>
      </c>
      <c r="K870" s="75" t="s">
        <v>832</v>
      </c>
      <c r="L870" s="73" t="s">
        <v>832</v>
      </c>
      <c r="M870" s="73" t="s">
        <v>832</v>
      </c>
      <c r="N870" s="68" t="s">
        <v>832</v>
      </c>
      <c r="O870" s="75" t="s">
        <v>832</v>
      </c>
      <c r="P870" s="73" t="s">
        <v>832</v>
      </c>
      <c r="Q870" s="73" t="s">
        <v>832</v>
      </c>
      <c r="R870" s="69" t="s">
        <v>832</v>
      </c>
      <c r="S870" s="73">
        <v>2369</v>
      </c>
      <c r="T870" s="73">
        <v>8</v>
      </c>
      <c r="U870" s="73">
        <v>2378</v>
      </c>
      <c r="V870" s="76">
        <v>3.3655868742111898E-3</v>
      </c>
      <c r="W870" s="66">
        <v>1.4541068769819601E-3</v>
      </c>
      <c r="X870" s="77">
        <v>6.6207221073860002E-3</v>
      </c>
      <c r="Y870" s="66">
        <v>8.4905611318879302E-4</v>
      </c>
      <c r="Z870" s="66">
        <v>0</v>
      </c>
      <c r="AA870" s="77">
        <v>3.8143519795378398E-3</v>
      </c>
      <c r="AC870" s="66" t="s">
        <v>242</v>
      </c>
    </row>
    <row r="871" spans="1:29" s="78" customFormat="1" x14ac:dyDescent="0.2">
      <c r="A871" s="66" t="s">
        <v>763</v>
      </c>
      <c r="B871" s="71" t="s">
        <v>514</v>
      </c>
      <c r="C871" s="66" t="s">
        <v>957</v>
      </c>
      <c r="D871" s="66" t="s">
        <v>320</v>
      </c>
      <c r="E871" s="66" t="s">
        <v>890</v>
      </c>
      <c r="F871" s="66" t="s">
        <v>881</v>
      </c>
      <c r="G871" s="72">
        <v>1576</v>
      </c>
      <c r="H871" s="73">
        <v>2</v>
      </c>
      <c r="I871" s="74">
        <v>1580</v>
      </c>
      <c r="J871" s="68">
        <v>1.2658227848101266E-3</v>
      </c>
      <c r="K871" s="75">
        <v>1823</v>
      </c>
      <c r="L871" s="73">
        <v>1</v>
      </c>
      <c r="M871" s="73">
        <v>1826</v>
      </c>
      <c r="N871" s="68">
        <v>5.4764512595837896E-4</v>
      </c>
      <c r="O871" s="75">
        <v>1675</v>
      </c>
      <c r="P871" s="73">
        <v>2</v>
      </c>
      <c r="Q871" s="73">
        <v>1679</v>
      </c>
      <c r="R871" s="69">
        <v>1.1911852293031567E-3</v>
      </c>
      <c r="S871" s="73">
        <v>5074</v>
      </c>
      <c r="T871" s="73">
        <v>5</v>
      </c>
      <c r="U871" s="73">
        <v>5085</v>
      </c>
      <c r="V871" s="76">
        <v>9.8444575703878693E-4</v>
      </c>
      <c r="W871" s="66">
        <v>3.19721671146332E-4</v>
      </c>
      <c r="X871" s="77">
        <v>2.29586019451973E-3</v>
      </c>
      <c r="Y871" s="66" t="s">
        <v>832</v>
      </c>
      <c r="Z871" s="66" t="s">
        <v>832</v>
      </c>
      <c r="AA871" s="77" t="s">
        <v>832</v>
      </c>
      <c r="AC871" s="66" t="s">
        <v>242</v>
      </c>
    </row>
    <row r="872" spans="1:29" s="78" customFormat="1" x14ac:dyDescent="0.2">
      <c r="A872" s="66" t="s">
        <v>763</v>
      </c>
      <c r="B872" s="71" t="s">
        <v>514</v>
      </c>
      <c r="C872" s="66" t="s">
        <v>957</v>
      </c>
      <c r="D872" s="66" t="s">
        <v>320</v>
      </c>
      <c r="E872" s="66" t="s">
        <v>890</v>
      </c>
      <c r="F872" s="66" t="s">
        <v>882</v>
      </c>
      <c r="G872" s="72">
        <v>1947</v>
      </c>
      <c r="H872" s="73">
        <v>9</v>
      </c>
      <c r="I872" s="74">
        <v>1957</v>
      </c>
      <c r="J872" s="68">
        <v>4.5988758303525806E-3</v>
      </c>
      <c r="K872" s="75">
        <v>1646</v>
      </c>
      <c r="L872" s="73">
        <v>2</v>
      </c>
      <c r="M872" s="73">
        <v>1649</v>
      </c>
      <c r="N872" s="68">
        <v>1.2128562765312311E-3</v>
      </c>
      <c r="O872" s="75">
        <v>1895</v>
      </c>
      <c r="P872" s="73">
        <v>0</v>
      </c>
      <c r="Q872" s="73">
        <v>1897</v>
      </c>
      <c r="R872" s="69">
        <v>0</v>
      </c>
      <c r="S872" s="73">
        <v>5488</v>
      </c>
      <c r="T872" s="73">
        <v>11</v>
      </c>
      <c r="U872" s="73">
        <v>5503</v>
      </c>
      <c r="V872" s="76">
        <v>2.00036370249136E-3</v>
      </c>
      <c r="W872" s="66">
        <v>9.9898406346568308E-4</v>
      </c>
      <c r="X872" s="77">
        <v>3.5763779093609701E-3</v>
      </c>
      <c r="Y872" s="66" t="s">
        <v>832</v>
      </c>
      <c r="Z872" s="66" t="s">
        <v>832</v>
      </c>
      <c r="AA872" s="77" t="s">
        <v>832</v>
      </c>
      <c r="AC872" s="66" t="s">
        <v>242</v>
      </c>
    </row>
    <row r="873" spans="1:29" s="78" customFormat="1" x14ac:dyDescent="0.2">
      <c r="A873" s="83" t="s">
        <v>763</v>
      </c>
      <c r="B873" s="84" t="s">
        <v>514</v>
      </c>
      <c r="C873" s="83" t="s">
        <v>957</v>
      </c>
      <c r="D873" s="83" t="s">
        <v>320</v>
      </c>
      <c r="E873" s="83" t="s">
        <v>890</v>
      </c>
      <c r="F873" s="83" t="s">
        <v>883</v>
      </c>
      <c r="G873" s="85">
        <v>1898</v>
      </c>
      <c r="H873" s="86">
        <v>8</v>
      </c>
      <c r="I873" s="87">
        <v>1907</v>
      </c>
      <c r="J873" s="88">
        <v>4.195070791819612E-3</v>
      </c>
      <c r="K873" s="89">
        <v>2224</v>
      </c>
      <c r="L873" s="86">
        <v>6</v>
      </c>
      <c r="M873" s="86">
        <v>2232</v>
      </c>
      <c r="N873" s="88">
        <v>2.6881720430107529E-3</v>
      </c>
      <c r="O873" s="89">
        <v>2040</v>
      </c>
      <c r="P873" s="86">
        <v>12</v>
      </c>
      <c r="Q873" s="86">
        <v>2052</v>
      </c>
      <c r="R873" s="90">
        <v>5.8479532163742687E-3</v>
      </c>
      <c r="S873" s="86">
        <v>6162</v>
      </c>
      <c r="T873" s="86">
        <v>26</v>
      </c>
      <c r="U873" s="86">
        <v>6191</v>
      </c>
      <c r="V873" s="91">
        <v>4.20168067226891E-3</v>
      </c>
      <c r="W873" s="83">
        <v>2.7464577597224099E-3</v>
      </c>
      <c r="X873" s="93">
        <v>6.1504164751715598E-3</v>
      </c>
      <c r="Y873" s="83" t="s">
        <v>832</v>
      </c>
      <c r="Z873" s="83" t="s">
        <v>832</v>
      </c>
      <c r="AA873" s="93" t="s">
        <v>832</v>
      </c>
      <c r="AC873" s="83" t="s">
        <v>242</v>
      </c>
    </row>
    <row r="874" spans="1:29" s="78" customFormat="1" x14ac:dyDescent="0.2">
      <c r="A874" s="66" t="s">
        <v>762</v>
      </c>
      <c r="B874" s="71" t="s">
        <v>528</v>
      </c>
      <c r="C874" s="66" t="s">
        <v>958</v>
      </c>
      <c r="D874" s="66" t="s">
        <v>308</v>
      </c>
      <c r="E874" s="66" t="s">
        <v>28</v>
      </c>
      <c r="F874" s="66" t="s">
        <v>867</v>
      </c>
      <c r="G874" s="72">
        <v>3575</v>
      </c>
      <c r="H874" s="73">
        <v>3755</v>
      </c>
      <c r="I874" s="74">
        <v>7333</v>
      </c>
      <c r="J874" s="68">
        <v>0.5120687303968362</v>
      </c>
      <c r="K874" s="75">
        <v>3576</v>
      </c>
      <c r="L874" s="73">
        <v>3673</v>
      </c>
      <c r="M874" s="73">
        <v>7253</v>
      </c>
      <c r="N874" s="68">
        <v>0.50641114021784084</v>
      </c>
      <c r="O874" s="75">
        <v>4477</v>
      </c>
      <c r="P874" s="73">
        <v>4513</v>
      </c>
      <c r="Q874" s="73">
        <v>8995</v>
      </c>
      <c r="R874" s="69">
        <v>0.50172317954419121</v>
      </c>
      <c r="S874" s="73">
        <v>11628</v>
      </c>
      <c r="T874" s="73">
        <v>11941</v>
      </c>
      <c r="U874" s="73">
        <v>23581</v>
      </c>
      <c r="V874" s="76">
        <v>0.50664007806864997</v>
      </c>
      <c r="W874" s="66">
        <v>0.50023560483117702</v>
      </c>
      <c r="X874" s="77">
        <v>0.51304291340299502</v>
      </c>
      <c r="Y874" s="66">
        <v>0.50644075103974695</v>
      </c>
      <c r="Z874" s="66">
        <v>0.500054467211272</v>
      </c>
      <c r="AA874" s="77">
        <v>0.51282556497145704</v>
      </c>
      <c r="AC874" s="66" t="s">
        <v>28</v>
      </c>
    </row>
    <row r="875" spans="1:29" s="78" customFormat="1" x14ac:dyDescent="0.2">
      <c r="A875" s="66" t="s">
        <v>762</v>
      </c>
      <c r="B875" s="71" t="s">
        <v>528</v>
      </c>
      <c r="C875" s="66" t="s">
        <v>958</v>
      </c>
      <c r="D875" s="66" t="s">
        <v>308</v>
      </c>
      <c r="E875" s="66" t="s">
        <v>28</v>
      </c>
      <c r="F875" s="66" t="s">
        <v>868</v>
      </c>
      <c r="G875" s="72">
        <v>1649</v>
      </c>
      <c r="H875" s="73">
        <v>1547</v>
      </c>
      <c r="I875" s="74">
        <v>3199</v>
      </c>
      <c r="J875" s="68">
        <v>0.48358862144420134</v>
      </c>
      <c r="K875" s="75">
        <v>3066</v>
      </c>
      <c r="L875" s="73">
        <v>3299</v>
      </c>
      <c r="M875" s="73">
        <v>6373</v>
      </c>
      <c r="N875" s="68">
        <v>0.51765259689314291</v>
      </c>
      <c r="O875" s="75">
        <v>1504</v>
      </c>
      <c r="P875" s="73">
        <v>1715</v>
      </c>
      <c r="Q875" s="73">
        <v>3221</v>
      </c>
      <c r="R875" s="69">
        <v>0.53244334057746046</v>
      </c>
      <c r="S875" s="73">
        <v>6219</v>
      </c>
      <c r="T875" s="73">
        <v>6561</v>
      </c>
      <c r="U875" s="73">
        <v>12793</v>
      </c>
      <c r="V875" s="76">
        <v>0.51338028169014105</v>
      </c>
      <c r="W875" s="66">
        <v>0.50467336976951305</v>
      </c>
      <c r="X875" s="77">
        <v>0.52208109756271803</v>
      </c>
      <c r="Y875" s="66">
        <v>0.513183677236832</v>
      </c>
      <c r="Z875" s="66">
        <v>0.50451223346485896</v>
      </c>
      <c r="AA875" s="77">
        <v>0.52184973186441896</v>
      </c>
      <c r="AC875" s="66" t="s">
        <v>28</v>
      </c>
    </row>
    <row r="876" spans="1:29" s="78" customFormat="1" x14ac:dyDescent="0.2">
      <c r="A876" s="66" t="s">
        <v>762</v>
      </c>
      <c r="B876" s="71" t="s">
        <v>528</v>
      </c>
      <c r="C876" s="66" t="s">
        <v>958</v>
      </c>
      <c r="D876" s="66" t="s">
        <v>308</v>
      </c>
      <c r="E876" s="66" t="s">
        <v>28</v>
      </c>
      <c r="F876" s="66" t="s">
        <v>869</v>
      </c>
      <c r="G876" s="72">
        <v>6127</v>
      </c>
      <c r="H876" s="73">
        <v>6848</v>
      </c>
      <c r="I876" s="74">
        <v>12979</v>
      </c>
      <c r="J876" s="68">
        <v>0.52762154249171744</v>
      </c>
      <c r="K876" s="75">
        <v>6029</v>
      </c>
      <c r="L876" s="73">
        <v>6743</v>
      </c>
      <c r="M876" s="73">
        <v>12785</v>
      </c>
      <c r="N876" s="68">
        <v>0.52741493938208839</v>
      </c>
      <c r="O876" s="75">
        <v>6488</v>
      </c>
      <c r="P876" s="73">
        <v>6996</v>
      </c>
      <c r="Q876" s="73">
        <v>13488</v>
      </c>
      <c r="R876" s="69">
        <v>0.51868327402135228</v>
      </c>
      <c r="S876" s="73">
        <v>18644</v>
      </c>
      <c r="T876" s="73">
        <v>20587</v>
      </c>
      <c r="U876" s="73">
        <v>39252</v>
      </c>
      <c r="V876" s="76">
        <v>0.524763579822079</v>
      </c>
      <c r="W876" s="66">
        <v>0.51980752624971105</v>
      </c>
      <c r="X876" s="77">
        <v>0.52971596712275504</v>
      </c>
      <c r="Y876" s="66">
        <v>0.52457157541745003</v>
      </c>
      <c r="Z876" s="66">
        <v>0.51962589725290198</v>
      </c>
      <c r="AA876" s="77">
        <v>0.52951398972101105</v>
      </c>
      <c r="AC876" s="66" t="s">
        <v>28</v>
      </c>
    </row>
    <row r="877" spans="1:29" s="78" customFormat="1" x14ac:dyDescent="0.2">
      <c r="A877" s="66" t="s">
        <v>762</v>
      </c>
      <c r="B877" s="71" t="s">
        <v>528</v>
      </c>
      <c r="C877" s="66" t="s">
        <v>958</v>
      </c>
      <c r="D877" s="66" t="s">
        <v>308</v>
      </c>
      <c r="E877" s="66" t="s">
        <v>28</v>
      </c>
      <c r="F877" s="66" t="s">
        <v>870</v>
      </c>
      <c r="G877" s="72">
        <v>9876</v>
      </c>
      <c r="H877" s="73">
        <v>5</v>
      </c>
      <c r="I877" s="74">
        <v>9899</v>
      </c>
      <c r="J877" s="68">
        <v>5.0510152540660677E-4</v>
      </c>
      <c r="K877" s="75">
        <v>4513</v>
      </c>
      <c r="L877" s="73">
        <v>1</v>
      </c>
      <c r="M877" s="73">
        <v>4519</v>
      </c>
      <c r="N877" s="68">
        <v>2.2128789555211331E-4</v>
      </c>
      <c r="O877" s="75">
        <v>12708</v>
      </c>
      <c r="P877" s="73">
        <v>7</v>
      </c>
      <c r="Q877" s="73">
        <v>12731</v>
      </c>
      <c r="R877" s="69">
        <v>5.4983897572853668E-4</v>
      </c>
      <c r="S877" s="73">
        <v>27097</v>
      </c>
      <c r="T877" s="73">
        <v>13</v>
      </c>
      <c r="U877" s="73">
        <v>27149</v>
      </c>
      <c r="V877" s="76">
        <v>4.7952784950202899E-4</v>
      </c>
      <c r="W877" s="66">
        <v>2.5535230164151898E-4</v>
      </c>
      <c r="X877" s="77">
        <v>8.1986762932582805E-4</v>
      </c>
      <c r="Y877" s="81">
        <v>8.9027886856701995E-5</v>
      </c>
      <c r="Z877" s="66">
        <v>0</v>
      </c>
      <c r="AA877" s="77">
        <v>4.2478832078959497E-4</v>
      </c>
      <c r="AC877" s="66" t="s">
        <v>28</v>
      </c>
    </row>
    <row r="878" spans="1:29" s="78" customFormat="1" x14ac:dyDescent="0.2">
      <c r="A878" s="66" t="s">
        <v>762</v>
      </c>
      <c r="B878" s="71" t="s">
        <v>528</v>
      </c>
      <c r="C878" s="66" t="s">
        <v>958</v>
      </c>
      <c r="D878" s="66" t="s">
        <v>308</v>
      </c>
      <c r="E878" s="66" t="s">
        <v>28</v>
      </c>
      <c r="F878" s="66" t="s">
        <v>871</v>
      </c>
      <c r="G878" s="72">
        <v>7396</v>
      </c>
      <c r="H878" s="73">
        <v>4</v>
      </c>
      <c r="I878" s="74">
        <v>7410</v>
      </c>
      <c r="J878" s="68">
        <v>5.3981106612685558E-4</v>
      </c>
      <c r="K878" s="75">
        <v>3772</v>
      </c>
      <c r="L878" s="73">
        <v>0</v>
      </c>
      <c r="M878" s="73">
        <v>3777</v>
      </c>
      <c r="N878" s="68">
        <v>0</v>
      </c>
      <c r="O878" s="75">
        <v>8074</v>
      </c>
      <c r="P878" s="73">
        <v>3</v>
      </c>
      <c r="Q878" s="73">
        <v>8090</v>
      </c>
      <c r="R878" s="69">
        <v>3.7082818294190356E-4</v>
      </c>
      <c r="S878" s="73">
        <v>19242</v>
      </c>
      <c r="T878" s="73">
        <v>7</v>
      </c>
      <c r="U878" s="73">
        <v>19277</v>
      </c>
      <c r="V878" s="76">
        <v>3.6365525481843198E-4</v>
      </c>
      <c r="W878" s="66">
        <v>1.46220373502922E-4</v>
      </c>
      <c r="X878" s="77">
        <v>7.4912435448273504E-4</v>
      </c>
      <c r="Y878" s="81">
        <v>9.5973453460926794E-17</v>
      </c>
      <c r="Z878" s="66">
        <v>0</v>
      </c>
      <c r="AA878" s="77">
        <v>3.3855910932890199E-4</v>
      </c>
      <c r="AC878" s="66" t="s">
        <v>28</v>
      </c>
    </row>
    <row r="879" spans="1:29" s="78" customFormat="1" x14ac:dyDescent="0.2">
      <c r="A879" s="66" t="s">
        <v>762</v>
      </c>
      <c r="B879" s="71" t="s">
        <v>528</v>
      </c>
      <c r="C879" s="66" t="s">
        <v>958</v>
      </c>
      <c r="D879" s="66" t="s">
        <v>308</v>
      </c>
      <c r="E879" s="66" t="s">
        <v>28</v>
      </c>
      <c r="F879" s="66" t="s">
        <v>872</v>
      </c>
      <c r="G879" s="72">
        <v>1221</v>
      </c>
      <c r="H879" s="73">
        <v>1</v>
      </c>
      <c r="I879" s="74">
        <v>1222</v>
      </c>
      <c r="J879" s="68">
        <v>8.1833060556464816E-4</v>
      </c>
      <c r="K879" s="75">
        <v>2553</v>
      </c>
      <c r="L879" s="73">
        <v>3</v>
      </c>
      <c r="M879" s="73">
        <v>2559</v>
      </c>
      <c r="N879" s="68">
        <v>1.1723329425556857E-3</v>
      </c>
      <c r="O879" s="75" t="s">
        <v>832</v>
      </c>
      <c r="P879" s="73" t="s">
        <v>832</v>
      </c>
      <c r="Q879" s="73" t="s">
        <v>832</v>
      </c>
      <c r="R879" s="69" t="s">
        <v>832</v>
      </c>
      <c r="S879" s="73">
        <v>3774</v>
      </c>
      <c r="T879" s="73">
        <v>4</v>
      </c>
      <c r="U879" s="73">
        <v>3781</v>
      </c>
      <c r="V879" s="76">
        <v>1.0587612493382699E-3</v>
      </c>
      <c r="W879" s="66">
        <v>2.8854976407477001E-4</v>
      </c>
      <c r="X879" s="77">
        <v>2.7086107279294001E-3</v>
      </c>
      <c r="Y879" s="66">
        <v>6.6114429484895798E-4</v>
      </c>
      <c r="Z879" s="66">
        <v>0</v>
      </c>
      <c r="AA879" s="77">
        <v>2.0655599235998899E-3</v>
      </c>
      <c r="AC879" s="66" t="s">
        <v>28</v>
      </c>
    </row>
    <row r="880" spans="1:29" s="78" customFormat="1" x14ac:dyDescent="0.2">
      <c r="A880" s="66" t="s">
        <v>762</v>
      </c>
      <c r="B880" s="71" t="s">
        <v>528</v>
      </c>
      <c r="C880" s="66" t="s">
        <v>958</v>
      </c>
      <c r="D880" s="66" t="s">
        <v>308</v>
      </c>
      <c r="E880" s="66" t="s">
        <v>28</v>
      </c>
      <c r="F880" s="66" t="s">
        <v>873</v>
      </c>
      <c r="G880" s="72">
        <v>4580</v>
      </c>
      <c r="H880" s="73">
        <v>1</v>
      </c>
      <c r="I880" s="74">
        <v>4587</v>
      </c>
      <c r="J880" s="68">
        <v>2.1800741225201656E-4</v>
      </c>
      <c r="K880" s="75">
        <v>6365</v>
      </c>
      <c r="L880" s="73">
        <v>2</v>
      </c>
      <c r="M880" s="73">
        <v>6373</v>
      </c>
      <c r="N880" s="68">
        <v>3.1382394476698575E-4</v>
      </c>
      <c r="O880" s="75">
        <v>13648</v>
      </c>
      <c r="P880" s="73">
        <v>3</v>
      </c>
      <c r="Q880" s="73">
        <v>13672</v>
      </c>
      <c r="R880" s="69">
        <v>2.1942656524283206E-4</v>
      </c>
      <c r="S880" s="73">
        <v>24593</v>
      </c>
      <c r="T880" s="73">
        <v>6</v>
      </c>
      <c r="U880" s="73">
        <v>24632</v>
      </c>
      <c r="V880" s="76">
        <v>2.43912354160738E-4</v>
      </c>
      <c r="W880" s="81">
        <v>8.9516626590147201E-5</v>
      </c>
      <c r="X880" s="77">
        <v>5.3081833327771398E-4</v>
      </c>
      <c r="Y880" s="81">
        <v>1.10465712353382E-16</v>
      </c>
      <c r="Z880" s="66">
        <v>0</v>
      </c>
      <c r="AA880" s="77">
        <v>1.8409618293372201E-4</v>
      </c>
      <c r="AC880" s="66" t="s">
        <v>28</v>
      </c>
    </row>
    <row r="881" spans="1:29" s="78" customFormat="1" x14ac:dyDescent="0.2">
      <c r="A881" s="66" t="s">
        <v>762</v>
      </c>
      <c r="B881" s="71" t="s">
        <v>528</v>
      </c>
      <c r="C881" s="66" t="s">
        <v>958</v>
      </c>
      <c r="D881" s="66" t="s">
        <v>308</v>
      </c>
      <c r="E881" s="66" t="s">
        <v>28</v>
      </c>
      <c r="F881" s="66" t="s">
        <v>874</v>
      </c>
      <c r="G881" s="72">
        <v>2396</v>
      </c>
      <c r="H881" s="73">
        <v>1</v>
      </c>
      <c r="I881" s="74">
        <v>2399</v>
      </c>
      <c r="J881" s="68">
        <v>4.1684035014589413E-4</v>
      </c>
      <c r="K881" s="75" t="s">
        <v>832</v>
      </c>
      <c r="L881" s="73" t="s">
        <v>832</v>
      </c>
      <c r="M881" s="73" t="s">
        <v>832</v>
      </c>
      <c r="N881" s="68" t="s">
        <v>832</v>
      </c>
      <c r="O881" s="75">
        <v>3002</v>
      </c>
      <c r="P881" s="73">
        <v>0</v>
      </c>
      <c r="Q881" s="73">
        <v>3013</v>
      </c>
      <c r="R881" s="69">
        <v>0</v>
      </c>
      <c r="S881" s="73">
        <v>5398</v>
      </c>
      <c r="T881" s="73">
        <v>1</v>
      </c>
      <c r="U881" s="73">
        <v>5412</v>
      </c>
      <c r="V881" s="76">
        <v>1.8521948508983099E-4</v>
      </c>
      <c r="W881" s="81">
        <v>4.6893403634624996E-6</v>
      </c>
      <c r="X881" s="77">
        <v>1.0315401089300801E-3</v>
      </c>
      <c r="Y881" s="81">
        <v>1.4008883964066899E-16</v>
      </c>
      <c r="Z881" s="66">
        <v>0</v>
      </c>
      <c r="AA881" s="77">
        <v>5.1682672833529503E-4</v>
      </c>
      <c r="AC881" s="66" t="s">
        <v>28</v>
      </c>
    </row>
    <row r="882" spans="1:29" s="78" customFormat="1" x14ac:dyDescent="0.2">
      <c r="A882" s="66" t="s">
        <v>762</v>
      </c>
      <c r="B882" s="71" t="s">
        <v>528</v>
      </c>
      <c r="C882" s="66" t="s">
        <v>958</v>
      </c>
      <c r="D882" s="66" t="s">
        <v>308</v>
      </c>
      <c r="E882" s="66" t="s">
        <v>28</v>
      </c>
      <c r="F882" s="66" t="s">
        <v>875</v>
      </c>
      <c r="G882" s="72">
        <v>19500</v>
      </c>
      <c r="H882" s="73">
        <v>3</v>
      </c>
      <c r="I882" s="74">
        <v>19513</v>
      </c>
      <c r="J882" s="68">
        <v>1.5374365807410445E-4</v>
      </c>
      <c r="K882" s="75">
        <v>22105</v>
      </c>
      <c r="L882" s="73">
        <v>3</v>
      </c>
      <c r="M882" s="73">
        <v>22115</v>
      </c>
      <c r="N882" s="68">
        <v>1.3565453312231517E-4</v>
      </c>
      <c r="O882" s="75">
        <v>14180</v>
      </c>
      <c r="P882" s="73">
        <v>1</v>
      </c>
      <c r="Q882" s="73">
        <v>14182</v>
      </c>
      <c r="R882" s="69">
        <v>7.0511916513890853E-5</v>
      </c>
      <c r="S882" s="73">
        <v>55785</v>
      </c>
      <c r="T882" s="73">
        <v>7</v>
      </c>
      <c r="U882" s="73">
        <v>55810</v>
      </c>
      <c r="V882" s="76">
        <v>1.2546601663320899E-4</v>
      </c>
      <c r="W882" s="81">
        <v>5.0445286126171397E-5</v>
      </c>
      <c r="X882" s="77">
        <v>2.5849075076310099E-4</v>
      </c>
      <c r="Y882" s="81">
        <v>7.9528339380645999E-17</v>
      </c>
      <c r="Z882" s="66">
        <v>0</v>
      </c>
      <c r="AA882" s="79">
        <v>6.0513780989794498E-5</v>
      </c>
      <c r="AC882" s="66" t="s">
        <v>28</v>
      </c>
    </row>
    <row r="883" spans="1:29" s="78" customFormat="1" x14ac:dyDescent="0.2">
      <c r="A883" s="66" t="s">
        <v>762</v>
      </c>
      <c r="B883" s="71" t="s">
        <v>528</v>
      </c>
      <c r="C883" s="66" t="s">
        <v>958</v>
      </c>
      <c r="D883" s="66" t="s">
        <v>308</v>
      </c>
      <c r="E883" s="66" t="s">
        <v>28</v>
      </c>
      <c r="F883" s="66" t="s">
        <v>876</v>
      </c>
      <c r="G883" s="72">
        <v>10482</v>
      </c>
      <c r="H883" s="73">
        <v>6</v>
      </c>
      <c r="I883" s="74">
        <v>10502</v>
      </c>
      <c r="J883" s="68">
        <v>5.7131974861931057E-4</v>
      </c>
      <c r="K883" s="75">
        <v>6045</v>
      </c>
      <c r="L883" s="73">
        <v>7</v>
      </c>
      <c r="M883" s="73">
        <v>6061</v>
      </c>
      <c r="N883" s="68">
        <v>1.1549249298795578E-3</v>
      </c>
      <c r="O883" s="75">
        <v>7732</v>
      </c>
      <c r="P883" s="73">
        <v>2</v>
      </c>
      <c r="Q883" s="73">
        <v>7751</v>
      </c>
      <c r="R883" s="69">
        <v>2.5803122177783512E-4</v>
      </c>
      <c r="S883" s="73">
        <v>24259</v>
      </c>
      <c r="T883" s="73">
        <v>15</v>
      </c>
      <c r="U883" s="73">
        <v>24314</v>
      </c>
      <c r="V883" s="76">
        <v>6.1794512647276895E-4</v>
      </c>
      <c r="W883" s="66">
        <v>3.4589913353566499E-4</v>
      </c>
      <c r="X883" s="77">
        <v>1.01900202577686E-3</v>
      </c>
      <c r="Y883" s="66">
        <v>2.2505473432213999E-4</v>
      </c>
      <c r="Z883" s="66">
        <v>0</v>
      </c>
      <c r="AA883" s="77">
        <v>6.1524797373167903E-4</v>
      </c>
      <c r="AC883" s="66" t="s">
        <v>28</v>
      </c>
    </row>
    <row r="884" spans="1:29" s="78" customFormat="1" x14ac:dyDescent="0.2">
      <c r="A884" s="66" t="s">
        <v>762</v>
      </c>
      <c r="B884" s="71" t="s">
        <v>528</v>
      </c>
      <c r="C884" s="66" t="s">
        <v>958</v>
      </c>
      <c r="D884" s="66" t="s">
        <v>308</v>
      </c>
      <c r="E884" s="66" t="s">
        <v>28</v>
      </c>
      <c r="F884" s="66" t="s">
        <v>877</v>
      </c>
      <c r="G884" s="72">
        <v>5035</v>
      </c>
      <c r="H884" s="73">
        <v>2</v>
      </c>
      <c r="I884" s="74">
        <v>5048</v>
      </c>
      <c r="J884" s="68">
        <v>3.9619651347068147E-4</v>
      </c>
      <c r="K884" s="75">
        <v>2585</v>
      </c>
      <c r="L884" s="73">
        <v>0</v>
      </c>
      <c r="M884" s="73">
        <v>2589</v>
      </c>
      <c r="N884" s="68">
        <v>0</v>
      </c>
      <c r="O884" s="75">
        <v>4418</v>
      </c>
      <c r="P884" s="73">
        <v>1</v>
      </c>
      <c r="Q884" s="73">
        <v>4422</v>
      </c>
      <c r="R884" s="69">
        <v>2.2614201718679331E-4</v>
      </c>
      <c r="S884" s="73">
        <v>12038</v>
      </c>
      <c r="T884" s="73">
        <v>3</v>
      </c>
      <c r="U884" s="73">
        <v>12059</v>
      </c>
      <c r="V884" s="76">
        <v>2.4914874179885399E-4</v>
      </c>
      <c r="W884" s="81">
        <v>5.1383407779160501E-5</v>
      </c>
      <c r="X884" s="77">
        <v>7.27943996395592E-4</v>
      </c>
      <c r="Y884" s="81">
        <v>1.1442619986281301E-16</v>
      </c>
      <c r="Z884" s="66">
        <v>0</v>
      </c>
      <c r="AA884" s="77">
        <v>3.1670813057893099E-4</v>
      </c>
      <c r="AC884" s="66" t="s">
        <v>28</v>
      </c>
    </row>
    <row r="885" spans="1:29" s="78" customFormat="1" x14ac:dyDescent="0.2">
      <c r="A885" s="66" t="s">
        <v>762</v>
      </c>
      <c r="B885" s="71" t="s">
        <v>528</v>
      </c>
      <c r="C885" s="66" t="s">
        <v>958</v>
      </c>
      <c r="D885" s="66" t="s">
        <v>308</v>
      </c>
      <c r="E885" s="66" t="s">
        <v>28</v>
      </c>
      <c r="F885" s="66" t="s">
        <v>878</v>
      </c>
      <c r="G885" s="72">
        <v>10243</v>
      </c>
      <c r="H885" s="73">
        <v>3</v>
      </c>
      <c r="I885" s="74">
        <v>10268</v>
      </c>
      <c r="J885" s="68">
        <v>2.9216984807167902E-4</v>
      </c>
      <c r="K885" s="75">
        <v>5618</v>
      </c>
      <c r="L885" s="73">
        <v>3</v>
      </c>
      <c r="M885" s="73">
        <v>5626</v>
      </c>
      <c r="N885" s="68">
        <v>5.3323853537148955E-4</v>
      </c>
      <c r="O885" s="75">
        <v>6349</v>
      </c>
      <c r="P885" s="73">
        <v>3</v>
      </c>
      <c r="Q885" s="73">
        <v>6361</v>
      </c>
      <c r="R885" s="69">
        <v>4.7162395849709165E-4</v>
      </c>
      <c r="S885" s="73">
        <v>22210</v>
      </c>
      <c r="T885" s="73">
        <v>9</v>
      </c>
      <c r="U885" s="73">
        <v>22255</v>
      </c>
      <c r="V885" s="76">
        <v>4.0505873351635998E-4</v>
      </c>
      <c r="W885" s="66">
        <v>1.8523483995517201E-4</v>
      </c>
      <c r="X885" s="77">
        <v>7.6878775935612003E-4</v>
      </c>
      <c r="Y885" s="81">
        <v>1.62460943167648E-5</v>
      </c>
      <c r="Z885" s="66">
        <v>0</v>
      </c>
      <c r="AA885" s="77">
        <v>3.6486868130813802E-4</v>
      </c>
      <c r="AC885" s="66" t="s">
        <v>28</v>
      </c>
    </row>
    <row r="886" spans="1:29" s="78" customFormat="1" x14ac:dyDescent="0.2">
      <c r="A886" s="66" t="s">
        <v>762</v>
      </c>
      <c r="B886" s="71" t="s">
        <v>528</v>
      </c>
      <c r="C886" s="66" t="s">
        <v>958</v>
      </c>
      <c r="D886" s="66" t="s">
        <v>308</v>
      </c>
      <c r="E886" s="66" t="s">
        <v>28</v>
      </c>
      <c r="F886" s="66" t="s">
        <v>879</v>
      </c>
      <c r="G886" s="72">
        <v>2302</v>
      </c>
      <c r="H886" s="73">
        <v>3</v>
      </c>
      <c r="I886" s="74">
        <v>2308</v>
      </c>
      <c r="J886" s="68">
        <v>1.2998266897746968E-3</v>
      </c>
      <c r="K886" s="75">
        <v>4992</v>
      </c>
      <c r="L886" s="73">
        <v>4</v>
      </c>
      <c r="M886" s="73">
        <v>5000</v>
      </c>
      <c r="N886" s="68">
        <v>8.0000000000000004E-4</v>
      </c>
      <c r="O886" s="75">
        <v>13853</v>
      </c>
      <c r="P886" s="73">
        <v>7</v>
      </c>
      <c r="Q886" s="73">
        <v>13892</v>
      </c>
      <c r="R886" s="69">
        <v>5.0388712928304061E-4</v>
      </c>
      <c r="S886" s="73">
        <v>21147</v>
      </c>
      <c r="T886" s="73">
        <v>14</v>
      </c>
      <c r="U886" s="73">
        <v>21200</v>
      </c>
      <c r="V886" s="76">
        <v>6.6159444260668204E-4</v>
      </c>
      <c r="W886" s="66">
        <v>3.6174553948734798E-4</v>
      </c>
      <c r="X886" s="77">
        <v>1.1097941569428E-3</v>
      </c>
      <c r="Y886" s="66">
        <v>2.6801782734389999E-4</v>
      </c>
      <c r="Z886" s="66">
        <v>0</v>
      </c>
      <c r="AA886" s="77">
        <v>6.9792062202768802E-4</v>
      </c>
      <c r="AC886" s="66" t="s">
        <v>28</v>
      </c>
    </row>
    <row r="887" spans="1:29" s="78" customFormat="1" x14ac:dyDescent="0.2">
      <c r="A887" s="66" t="s">
        <v>762</v>
      </c>
      <c r="B887" s="71" t="s">
        <v>528</v>
      </c>
      <c r="C887" s="66" t="s">
        <v>958</v>
      </c>
      <c r="D887" s="66" t="s">
        <v>308</v>
      </c>
      <c r="E887" s="66" t="s">
        <v>28</v>
      </c>
      <c r="F887" s="66" t="s">
        <v>880</v>
      </c>
      <c r="G887" s="72">
        <v>7348</v>
      </c>
      <c r="H887" s="73">
        <v>0</v>
      </c>
      <c r="I887" s="74">
        <v>7357</v>
      </c>
      <c r="J887" s="68">
        <v>0</v>
      </c>
      <c r="K887" s="75" t="s">
        <v>832</v>
      </c>
      <c r="L887" s="73" t="s">
        <v>832</v>
      </c>
      <c r="M887" s="73" t="s">
        <v>832</v>
      </c>
      <c r="N887" s="68" t="s">
        <v>832</v>
      </c>
      <c r="O887" s="75">
        <v>9769</v>
      </c>
      <c r="P887" s="73">
        <v>4</v>
      </c>
      <c r="Q887" s="73">
        <v>9790</v>
      </c>
      <c r="R887" s="69">
        <v>4.0858018386108274E-4</v>
      </c>
      <c r="S887" s="73">
        <v>17117</v>
      </c>
      <c r="T887" s="73">
        <v>4</v>
      </c>
      <c r="U887" s="73">
        <v>17147</v>
      </c>
      <c r="V887" s="76">
        <v>2.3363121313007399E-4</v>
      </c>
      <c r="W887" s="81">
        <v>6.3660193672044694E-5</v>
      </c>
      <c r="X887" s="77">
        <v>5.9807966713162799E-4</v>
      </c>
      <c r="Y887" s="81">
        <v>1.02689677909665E-16</v>
      </c>
      <c r="Z887" s="66">
        <v>0</v>
      </c>
      <c r="AA887" s="77">
        <v>2.3108066726027101E-4</v>
      </c>
      <c r="AC887" s="66" t="s">
        <v>28</v>
      </c>
    </row>
    <row r="888" spans="1:29" s="78" customFormat="1" x14ac:dyDescent="0.2">
      <c r="A888" s="66" t="s">
        <v>762</v>
      </c>
      <c r="B888" s="71" t="s">
        <v>528</v>
      </c>
      <c r="C888" s="66" t="s">
        <v>958</v>
      </c>
      <c r="D888" s="66" t="s">
        <v>308</v>
      </c>
      <c r="E888" s="66" t="s">
        <v>28</v>
      </c>
      <c r="F888" s="66" t="s">
        <v>881</v>
      </c>
      <c r="G888" s="72">
        <v>3336</v>
      </c>
      <c r="H888" s="73">
        <v>2</v>
      </c>
      <c r="I888" s="74">
        <v>3345</v>
      </c>
      <c r="J888" s="68">
        <v>5.9790732436472351E-4</v>
      </c>
      <c r="K888" s="75">
        <v>4175</v>
      </c>
      <c r="L888" s="73">
        <v>0</v>
      </c>
      <c r="M888" s="73">
        <v>4182</v>
      </c>
      <c r="N888" s="68">
        <v>0</v>
      </c>
      <c r="O888" s="75">
        <v>3437</v>
      </c>
      <c r="P888" s="73">
        <v>1</v>
      </c>
      <c r="Q888" s="73">
        <v>3442</v>
      </c>
      <c r="R888" s="69">
        <v>2.9052876234747239E-4</v>
      </c>
      <c r="S888" s="73">
        <v>10948</v>
      </c>
      <c r="T888" s="73">
        <v>3</v>
      </c>
      <c r="U888" s="73">
        <v>10969</v>
      </c>
      <c r="V888" s="76">
        <v>2.7394758469546199E-4</v>
      </c>
      <c r="W888" s="81">
        <v>5.6498141351999502E-5</v>
      </c>
      <c r="X888" s="77">
        <v>8.0038030512526105E-4</v>
      </c>
      <c r="Y888" s="66" t="s">
        <v>832</v>
      </c>
      <c r="Z888" s="66" t="s">
        <v>832</v>
      </c>
      <c r="AA888" s="77" t="s">
        <v>832</v>
      </c>
      <c r="AC888" s="66" t="s">
        <v>28</v>
      </c>
    </row>
    <row r="889" spans="1:29" s="78" customFormat="1" x14ac:dyDescent="0.2">
      <c r="A889" s="66" t="s">
        <v>762</v>
      </c>
      <c r="B889" s="71" t="s">
        <v>528</v>
      </c>
      <c r="C889" s="66" t="s">
        <v>958</v>
      </c>
      <c r="D889" s="66" t="s">
        <v>308</v>
      </c>
      <c r="E889" s="66" t="s">
        <v>28</v>
      </c>
      <c r="F889" s="66" t="s">
        <v>882</v>
      </c>
      <c r="G889" s="72">
        <v>9411</v>
      </c>
      <c r="H889" s="73">
        <v>2</v>
      </c>
      <c r="I889" s="74">
        <v>9425</v>
      </c>
      <c r="J889" s="68">
        <v>2.1220159151193635E-4</v>
      </c>
      <c r="K889" s="75">
        <v>6161</v>
      </c>
      <c r="L889" s="73">
        <v>1</v>
      </c>
      <c r="M889" s="73">
        <v>6175</v>
      </c>
      <c r="N889" s="68">
        <v>1.6194331983805668E-4</v>
      </c>
      <c r="O889" s="75">
        <v>8319</v>
      </c>
      <c r="P889" s="73">
        <v>5</v>
      </c>
      <c r="Q889" s="73">
        <v>8336</v>
      </c>
      <c r="R889" s="69">
        <v>5.9980806142034544E-4</v>
      </c>
      <c r="S889" s="73">
        <v>23891</v>
      </c>
      <c r="T889" s="73">
        <v>8</v>
      </c>
      <c r="U889" s="73">
        <v>23936</v>
      </c>
      <c r="V889" s="76">
        <v>3.3474203941587498E-4</v>
      </c>
      <c r="W889" s="66">
        <v>1.44528576676844E-4</v>
      </c>
      <c r="X889" s="77">
        <v>6.594681408323E-4</v>
      </c>
      <c r="Y889" s="66" t="s">
        <v>832</v>
      </c>
      <c r="Z889" s="66" t="s">
        <v>832</v>
      </c>
      <c r="AA889" s="77" t="s">
        <v>832</v>
      </c>
      <c r="AC889" s="66" t="s">
        <v>28</v>
      </c>
    </row>
    <row r="890" spans="1:29" s="78" customFormat="1" x14ac:dyDescent="0.2">
      <c r="A890" s="83" t="s">
        <v>762</v>
      </c>
      <c r="B890" s="84" t="s">
        <v>528</v>
      </c>
      <c r="C890" s="83" t="s">
        <v>958</v>
      </c>
      <c r="D890" s="83" t="s">
        <v>308</v>
      </c>
      <c r="E890" s="83" t="s">
        <v>28</v>
      </c>
      <c r="F890" s="83" t="s">
        <v>883</v>
      </c>
      <c r="G890" s="85">
        <v>10251</v>
      </c>
      <c r="H890" s="86">
        <v>3</v>
      </c>
      <c r="I890" s="87">
        <v>10271</v>
      </c>
      <c r="J890" s="88">
        <v>2.9208450978483107E-4</v>
      </c>
      <c r="K890" s="89">
        <v>8154</v>
      </c>
      <c r="L890" s="86">
        <v>2</v>
      </c>
      <c r="M890" s="86">
        <v>8170</v>
      </c>
      <c r="N890" s="88">
        <v>2.4479804161566709E-4</v>
      </c>
      <c r="O890" s="89">
        <v>11107</v>
      </c>
      <c r="P890" s="86">
        <v>9</v>
      </c>
      <c r="Q890" s="86">
        <v>11128</v>
      </c>
      <c r="R890" s="90">
        <v>8.087706685837527E-4</v>
      </c>
      <c r="S890" s="86">
        <v>29512</v>
      </c>
      <c r="T890" s="86">
        <v>14</v>
      </c>
      <c r="U890" s="86">
        <v>29569</v>
      </c>
      <c r="V890" s="91">
        <v>4.74158368895211E-4</v>
      </c>
      <c r="W890" s="83">
        <v>2.5925026506095299E-4</v>
      </c>
      <c r="X890" s="93">
        <v>7.9542932812051595E-4</v>
      </c>
      <c r="Y890" s="83" t="s">
        <v>832</v>
      </c>
      <c r="Z890" s="83" t="s">
        <v>832</v>
      </c>
      <c r="AA890" s="93" t="s">
        <v>832</v>
      </c>
      <c r="AC890" s="83" t="s">
        <v>28</v>
      </c>
    </row>
    <row r="891" spans="1:29" s="78" customFormat="1" x14ac:dyDescent="0.2">
      <c r="A891" s="66" t="s">
        <v>761</v>
      </c>
      <c r="B891" s="71" t="s">
        <v>538</v>
      </c>
      <c r="C891" s="66" t="s">
        <v>959</v>
      </c>
      <c r="D891" s="66" t="s">
        <v>320</v>
      </c>
      <c r="E891" s="66" t="s">
        <v>28</v>
      </c>
      <c r="F891" s="66" t="s">
        <v>867</v>
      </c>
      <c r="G891" s="72">
        <v>2380</v>
      </c>
      <c r="H891" s="73">
        <v>2596</v>
      </c>
      <c r="I891" s="74">
        <v>4977</v>
      </c>
      <c r="J891" s="68">
        <v>0.52159935704239502</v>
      </c>
      <c r="K891" s="75">
        <v>2876</v>
      </c>
      <c r="L891" s="73">
        <v>3338</v>
      </c>
      <c r="M891" s="73">
        <v>6216</v>
      </c>
      <c r="N891" s="68">
        <v>0.53700128700128702</v>
      </c>
      <c r="O891" s="75">
        <v>2426</v>
      </c>
      <c r="P891" s="73">
        <v>2545</v>
      </c>
      <c r="Q891" s="73">
        <v>4972</v>
      </c>
      <c r="R891" s="69">
        <v>0.51186645213193882</v>
      </c>
      <c r="S891" s="73">
        <v>7682</v>
      </c>
      <c r="T891" s="73">
        <v>8479</v>
      </c>
      <c r="U891" s="73">
        <v>16165</v>
      </c>
      <c r="V891" s="76">
        <v>0.52465812759111397</v>
      </c>
      <c r="W891" s="66">
        <v>0.51692396070000202</v>
      </c>
      <c r="X891" s="77">
        <v>0.53238341612120998</v>
      </c>
      <c r="Y891" s="66">
        <v>0.52429672166786301</v>
      </c>
      <c r="Z891" s="66">
        <v>0.516586990189285</v>
      </c>
      <c r="AA891" s="77">
        <v>0.53199856137868295</v>
      </c>
      <c r="AC891" s="66" t="s">
        <v>320</v>
      </c>
    </row>
    <row r="892" spans="1:29" s="78" customFormat="1" x14ac:dyDescent="0.2">
      <c r="A892" s="66" t="s">
        <v>761</v>
      </c>
      <c r="B892" s="71" t="s">
        <v>538</v>
      </c>
      <c r="C892" s="66" t="s">
        <v>959</v>
      </c>
      <c r="D892" s="66" t="s">
        <v>320</v>
      </c>
      <c r="E892" s="66" t="s">
        <v>28</v>
      </c>
      <c r="F892" s="66" t="s">
        <v>868</v>
      </c>
      <c r="G892" s="72">
        <v>2260</v>
      </c>
      <c r="H892" s="73">
        <v>2183</v>
      </c>
      <c r="I892" s="74">
        <v>4443</v>
      </c>
      <c r="J892" s="68">
        <v>0.491334683772226</v>
      </c>
      <c r="K892" s="75">
        <v>2992</v>
      </c>
      <c r="L892" s="73">
        <v>2628</v>
      </c>
      <c r="M892" s="73">
        <v>5623</v>
      </c>
      <c r="N892" s="68">
        <v>0.46736617463987196</v>
      </c>
      <c r="O892" s="75">
        <v>922</v>
      </c>
      <c r="P892" s="73">
        <v>888</v>
      </c>
      <c r="Q892" s="73">
        <v>1810</v>
      </c>
      <c r="R892" s="69">
        <v>0.49060773480662984</v>
      </c>
      <c r="S892" s="73">
        <v>6174</v>
      </c>
      <c r="T892" s="73">
        <v>5699</v>
      </c>
      <c r="U892" s="73">
        <v>11876</v>
      </c>
      <c r="V892" s="76">
        <v>0.479996631011539</v>
      </c>
      <c r="W892" s="66">
        <v>0.47097386144562298</v>
      </c>
      <c r="X892" s="77">
        <v>0.48902921242074598</v>
      </c>
      <c r="Y892" s="66">
        <v>0.47960126994641</v>
      </c>
      <c r="Z892" s="66">
        <v>0.47061190753775101</v>
      </c>
      <c r="AA892" s="77">
        <v>0.48859918552551102</v>
      </c>
      <c r="AC892" s="66" t="s">
        <v>320</v>
      </c>
    </row>
    <row r="893" spans="1:29" s="78" customFormat="1" x14ac:dyDescent="0.2">
      <c r="A893" s="66" t="s">
        <v>761</v>
      </c>
      <c r="B893" s="71" t="s">
        <v>538</v>
      </c>
      <c r="C893" s="66" t="s">
        <v>959</v>
      </c>
      <c r="D893" s="66" t="s">
        <v>320</v>
      </c>
      <c r="E893" s="66" t="s">
        <v>28</v>
      </c>
      <c r="F893" s="66" t="s">
        <v>869</v>
      </c>
      <c r="G893" s="72">
        <v>3252</v>
      </c>
      <c r="H893" s="73">
        <v>3628</v>
      </c>
      <c r="I893" s="74">
        <v>6880</v>
      </c>
      <c r="J893" s="68">
        <v>0.5273255813953488</v>
      </c>
      <c r="K893" s="75">
        <v>3247</v>
      </c>
      <c r="L893" s="73">
        <v>3647</v>
      </c>
      <c r="M893" s="73">
        <v>6894</v>
      </c>
      <c r="N893" s="68">
        <v>0.5290107339715695</v>
      </c>
      <c r="O893" s="75">
        <v>3094</v>
      </c>
      <c r="P893" s="73">
        <v>3488</v>
      </c>
      <c r="Q893" s="73">
        <v>6586</v>
      </c>
      <c r="R893" s="69">
        <v>0.52960825994533856</v>
      </c>
      <c r="S893" s="73">
        <v>9593</v>
      </c>
      <c r="T893" s="73">
        <v>10763</v>
      </c>
      <c r="U893" s="73">
        <v>20360</v>
      </c>
      <c r="V893" s="76">
        <v>0.52873845549223797</v>
      </c>
      <c r="W893" s="66">
        <v>0.52185289524775702</v>
      </c>
      <c r="X893" s="77">
        <v>0.53561580521704799</v>
      </c>
      <c r="Y893" s="66">
        <v>0.52838015241083403</v>
      </c>
      <c r="Z893" s="66">
        <v>0.52151318052614004</v>
      </c>
      <c r="AA893" s="77">
        <v>0.53523981534741005</v>
      </c>
      <c r="AC893" s="66" t="s">
        <v>320</v>
      </c>
    </row>
    <row r="894" spans="1:29" s="78" customFormat="1" x14ac:dyDescent="0.2">
      <c r="A894" s="66" t="s">
        <v>761</v>
      </c>
      <c r="B894" s="71" t="s">
        <v>538</v>
      </c>
      <c r="C894" s="66" t="s">
        <v>959</v>
      </c>
      <c r="D894" s="66" t="s">
        <v>320</v>
      </c>
      <c r="E894" s="66" t="s">
        <v>28</v>
      </c>
      <c r="F894" s="66" t="s">
        <v>870</v>
      </c>
      <c r="G894" s="72">
        <v>1988</v>
      </c>
      <c r="H894" s="73">
        <v>3</v>
      </c>
      <c r="I894" s="74">
        <v>1991</v>
      </c>
      <c r="J894" s="68">
        <v>1.5067805123053742E-3</v>
      </c>
      <c r="K894" s="75">
        <v>2</v>
      </c>
      <c r="L894" s="73">
        <v>0</v>
      </c>
      <c r="M894" s="73">
        <v>2</v>
      </c>
      <c r="N894" s="68">
        <v>0</v>
      </c>
      <c r="O894" s="75">
        <v>2985</v>
      </c>
      <c r="P894" s="73">
        <v>4</v>
      </c>
      <c r="Q894" s="73">
        <v>2990</v>
      </c>
      <c r="R894" s="69">
        <v>1.3377926421404682E-3</v>
      </c>
      <c r="S894" s="73">
        <v>4975</v>
      </c>
      <c r="T894" s="73">
        <v>7</v>
      </c>
      <c r="U894" s="73">
        <v>4983</v>
      </c>
      <c r="V894" s="76">
        <v>1.4050582095543999E-3</v>
      </c>
      <c r="W894" s="66">
        <v>5.6508698603777499E-4</v>
      </c>
      <c r="X894" s="77">
        <v>2.8928007022641102E-3</v>
      </c>
      <c r="Y894" s="66">
        <v>6.5895217431089404E-4</v>
      </c>
      <c r="Z894" s="66">
        <v>0</v>
      </c>
      <c r="AA894" s="77">
        <v>1.98759407158747E-3</v>
      </c>
      <c r="AC894" s="66" t="s">
        <v>320</v>
      </c>
    </row>
    <row r="895" spans="1:29" s="78" customFormat="1" x14ac:dyDescent="0.2">
      <c r="A895" s="66" t="s">
        <v>761</v>
      </c>
      <c r="B895" s="71" t="s">
        <v>538</v>
      </c>
      <c r="C895" s="66" t="s">
        <v>959</v>
      </c>
      <c r="D895" s="66" t="s">
        <v>320</v>
      </c>
      <c r="E895" s="66" t="s">
        <v>28</v>
      </c>
      <c r="F895" s="66" t="s">
        <v>871</v>
      </c>
      <c r="G895" s="72">
        <v>5776</v>
      </c>
      <c r="H895" s="73">
        <v>7</v>
      </c>
      <c r="I895" s="74">
        <v>5784</v>
      </c>
      <c r="J895" s="68">
        <v>1.2102351313969572E-3</v>
      </c>
      <c r="K895" s="75">
        <v>1652</v>
      </c>
      <c r="L895" s="73">
        <v>3</v>
      </c>
      <c r="M895" s="73">
        <v>1655</v>
      </c>
      <c r="N895" s="68">
        <v>1.8126888217522659E-3</v>
      </c>
      <c r="O895" s="75">
        <v>5664</v>
      </c>
      <c r="P895" s="73">
        <v>9</v>
      </c>
      <c r="Q895" s="73">
        <v>5675</v>
      </c>
      <c r="R895" s="69">
        <v>1.5859030837004405E-3</v>
      </c>
      <c r="S895" s="73">
        <v>13092</v>
      </c>
      <c r="T895" s="73">
        <v>19</v>
      </c>
      <c r="U895" s="73">
        <v>13114</v>
      </c>
      <c r="V895" s="76">
        <v>1.4491648234307101E-3</v>
      </c>
      <c r="W895" s="66">
        <v>8.7271030657810303E-4</v>
      </c>
      <c r="X895" s="77">
        <v>2.2621293879218798E-3</v>
      </c>
      <c r="Y895" s="66">
        <v>7.0363108908616501E-4</v>
      </c>
      <c r="Z895" s="81">
        <v>7.6668313894489494E-5</v>
      </c>
      <c r="AA895" s="77">
        <v>1.49002775611284E-3</v>
      </c>
      <c r="AC895" s="66" t="s">
        <v>320</v>
      </c>
    </row>
    <row r="896" spans="1:29" s="78" customFormat="1" x14ac:dyDescent="0.2">
      <c r="A896" s="66" t="s">
        <v>761</v>
      </c>
      <c r="B896" s="71" t="s">
        <v>538</v>
      </c>
      <c r="C896" s="66" t="s">
        <v>959</v>
      </c>
      <c r="D896" s="66" t="s">
        <v>320</v>
      </c>
      <c r="E896" s="66" t="s">
        <v>28</v>
      </c>
      <c r="F896" s="66" t="s">
        <v>872</v>
      </c>
      <c r="G896" s="72">
        <v>2106</v>
      </c>
      <c r="H896" s="73">
        <v>2</v>
      </c>
      <c r="I896" s="74">
        <v>2109</v>
      </c>
      <c r="J896" s="68">
        <v>9.4831673779042201E-4</v>
      </c>
      <c r="K896" s="75">
        <v>1371</v>
      </c>
      <c r="L896" s="73">
        <v>0</v>
      </c>
      <c r="M896" s="73">
        <v>1372</v>
      </c>
      <c r="N896" s="68">
        <v>0</v>
      </c>
      <c r="O896" s="75">
        <v>1031</v>
      </c>
      <c r="P896" s="73">
        <v>2</v>
      </c>
      <c r="Q896" s="73">
        <v>1033</v>
      </c>
      <c r="R896" s="69">
        <v>1.9361084220716361E-3</v>
      </c>
      <c r="S896" s="73">
        <v>4508</v>
      </c>
      <c r="T896" s="73">
        <v>4</v>
      </c>
      <c r="U896" s="73">
        <v>4514</v>
      </c>
      <c r="V896" s="76">
        <v>8.8652482269503501E-4</v>
      </c>
      <c r="W896" s="66">
        <v>2.4159932462693401E-4</v>
      </c>
      <c r="X896" s="77">
        <v>2.2682860785286601E-3</v>
      </c>
      <c r="Y896" s="66">
        <v>1.46918341590141E-4</v>
      </c>
      <c r="Z896" s="66">
        <v>0</v>
      </c>
      <c r="AA896" s="77">
        <v>1.33549167899571E-3</v>
      </c>
      <c r="AC896" s="66" t="s">
        <v>320</v>
      </c>
    </row>
    <row r="897" spans="1:29" s="78" customFormat="1" x14ac:dyDescent="0.2">
      <c r="A897" s="66" t="s">
        <v>761</v>
      </c>
      <c r="B897" s="71" t="s">
        <v>538</v>
      </c>
      <c r="C897" s="66" t="s">
        <v>959</v>
      </c>
      <c r="D897" s="66" t="s">
        <v>320</v>
      </c>
      <c r="E897" s="66" t="s">
        <v>28</v>
      </c>
      <c r="F897" s="66" t="s">
        <v>873</v>
      </c>
      <c r="G897" s="72">
        <v>3539</v>
      </c>
      <c r="H897" s="73">
        <v>14</v>
      </c>
      <c r="I897" s="74">
        <v>3553</v>
      </c>
      <c r="J897" s="68">
        <v>3.9403321137067267E-3</v>
      </c>
      <c r="K897" s="75">
        <v>1003</v>
      </c>
      <c r="L897" s="73">
        <v>7</v>
      </c>
      <c r="M897" s="73">
        <v>1011</v>
      </c>
      <c r="N897" s="68">
        <v>6.923837784371909E-3</v>
      </c>
      <c r="O897" s="75">
        <v>1798</v>
      </c>
      <c r="P897" s="73">
        <v>10</v>
      </c>
      <c r="Q897" s="73">
        <v>1808</v>
      </c>
      <c r="R897" s="69">
        <v>5.5309734513274336E-3</v>
      </c>
      <c r="S897" s="73">
        <v>6340</v>
      </c>
      <c r="T897" s="73">
        <v>31</v>
      </c>
      <c r="U897" s="73">
        <v>6372</v>
      </c>
      <c r="V897" s="76">
        <v>4.8657981478574799E-3</v>
      </c>
      <c r="W897" s="66">
        <v>3.3083966154997101E-3</v>
      </c>
      <c r="X897" s="77">
        <v>6.8995611651157E-3</v>
      </c>
      <c r="Y897" s="66">
        <v>4.11326175234811E-3</v>
      </c>
      <c r="Z897" s="66">
        <v>2.5711854807784098E-3</v>
      </c>
      <c r="AA897" s="77">
        <v>6.0425527940076804E-3</v>
      </c>
      <c r="AC897" s="66" t="s">
        <v>320</v>
      </c>
    </row>
    <row r="898" spans="1:29" s="78" customFormat="1" x14ac:dyDescent="0.2">
      <c r="A898" s="66" t="s">
        <v>761</v>
      </c>
      <c r="B898" s="71" t="s">
        <v>538</v>
      </c>
      <c r="C898" s="66" t="s">
        <v>959</v>
      </c>
      <c r="D898" s="66" t="s">
        <v>320</v>
      </c>
      <c r="E898" s="66" t="s">
        <v>28</v>
      </c>
      <c r="F898" s="66" t="s">
        <v>874</v>
      </c>
      <c r="G898" s="72">
        <v>2838</v>
      </c>
      <c r="H898" s="73">
        <v>35</v>
      </c>
      <c r="I898" s="74">
        <v>2875</v>
      </c>
      <c r="J898" s="68">
        <v>1.2173913043478261E-2</v>
      </c>
      <c r="K898" s="75">
        <v>269</v>
      </c>
      <c r="L898" s="73">
        <v>6</v>
      </c>
      <c r="M898" s="73">
        <v>275</v>
      </c>
      <c r="N898" s="68">
        <v>2.181818181818182E-2</v>
      </c>
      <c r="O898" s="75">
        <v>2465</v>
      </c>
      <c r="P898" s="73">
        <v>18</v>
      </c>
      <c r="Q898" s="73">
        <v>2486</v>
      </c>
      <c r="R898" s="69">
        <v>7.2405470635559131E-3</v>
      </c>
      <c r="S898" s="73">
        <v>5572</v>
      </c>
      <c r="T898" s="73">
        <v>59</v>
      </c>
      <c r="U898" s="73">
        <v>5636</v>
      </c>
      <c r="V898" s="76">
        <v>1.04777126620494E-2</v>
      </c>
      <c r="W898" s="66">
        <v>7.9854210426486705E-3</v>
      </c>
      <c r="X898" s="77">
        <v>1.3494926379612899E-2</v>
      </c>
      <c r="Y898" s="66">
        <v>9.7272356255771707E-3</v>
      </c>
      <c r="Z898" s="66">
        <v>7.2688362797410904E-3</v>
      </c>
      <c r="AA898" s="77">
        <v>1.2625925076556899E-2</v>
      </c>
      <c r="AC898" s="66" t="s">
        <v>320</v>
      </c>
    </row>
    <row r="899" spans="1:29" s="78" customFormat="1" x14ac:dyDescent="0.2">
      <c r="A899" s="66" t="s">
        <v>761</v>
      </c>
      <c r="B899" s="71" t="s">
        <v>538</v>
      </c>
      <c r="C899" s="66" t="s">
        <v>959</v>
      </c>
      <c r="D899" s="66" t="s">
        <v>320</v>
      </c>
      <c r="E899" s="66" t="s">
        <v>28</v>
      </c>
      <c r="F899" s="66" t="s">
        <v>875</v>
      </c>
      <c r="G899" s="72">
        <v>4080</v>
      </c>
      <c r="H899" s="73">
        <v>568</v>
      </c>
      <c r="I899" s="74">
        <v>4651</v>
      </c>
      <c r="J899" s="68">
        <v>0.12212427434960224</v>
      </c>
      <c r="K899" s="75">
        <v>744</v>
      </c>
      <c r="L899" s="73">
        <v>113</v>
      </c>
      <c r="M899" s="73">
        <v>858</v>
      </c>
      <c r="N899" s="68">
        <v>0.13170163170163171</v>
      </c>
      <c r="O899" s="75">
        <v>5513</v>
      </c>
      <c r="P899" s="73">
        <v>756</v>
      </c>
      <c r="Q899" s="73">
        <v>6270</v>
      </c>
      <c r="R899" s="69">
        <v>0.12057416267942583</v>
      </c>
      <c r="S899" s="73">
        <v>10337</v>
      </c>
      <c r="T899" s="73">
        <v>1437</v>
      </c>
      <c r="U899" s="73">
        <v>11779</v>
      </c>
      <c r="V899" s="76">
        <v>0.12204858162052</v>
      </c>
      <c r="W899" s="66">
        <v>0.116187353288592</v>
      </c>
      <c r="X899" s="77">
        <v>0.12809736869692201</v>
      </c>
      <c r="Y899" s="66">
        <v>0.121381195583808</v>
      </c>
      <c r="Z899" s="66">
        <v>0.115541682173842</v>
      </c>
      <c r="AA899" s="77">
        <v>0.12738477526837</v>
      </c>
      <c r="AC899" s="66" t="s">
        <v>320</v>
      </c>
    </row>
    <row r="900" spans="1:29" s="78" customFormat="1" x14ac:dyDescent="0.2">
      <c r="A900" s="66" t="s">
        <v>761</v>
      </c>
      <c r="B900" s="71" t="s">
        <v>538</v>
      </c>
      <c r="C900" s="66" t="s">
        <v>959</v>
      </c>
      <c r="D900" s="66" t="s">
        <v>320</v>
      </c>
      <c r="E900" s="66" t="s">
        <v>28</v>
      </c>
      <c r="F900" s="66" t="s">
        <v>876</v>
      </c>
      <c r="G900" s="72">
        <v>3547</v>
      </c>
      <c r="H900" s="73">
        <v>4</v>
      </c>
      <c r="I900" s="74">
        <v>3552</v>
      </c>
      <c r="J900" s="68">
        <v>1.1261261261261261E-3</v>
      </c>
      <c r="K900" s="75">
        <v>6323</v>
      </c>
      <c r="L900" s="73">
        <v>4</v>
      </c>
      <c r="M900" s="73">
        <v>6328</v>
      </c>
      <c r="N900" s="68">
        <v>6.3211125158027818E-4</v>
      </c>
      <c r="O900" s="75">
        <v>4685</v>
      </c>
      <c r="P900" s="73">
        <v>4</v>
      </c>
      <c r="Q900" s="73">
        <v>4689</v>
      </c>
      <c r="R900" s="69">
        <v>8.5306035402004689E-4</v>
      </c>
      <c r="S900" s="73">
        <v>14555</v>
      </c>
      <c r="T900" s="73">
        <v>12</v>
      </c>
      <c r="U900" s="73">
        <v>14569</v>
      </c>
      <c r="V900" s="76">
        <v>8.2377977620649401E-4</v>
      </c>
      <c r="W900" s="66">
        <v>4.2572917552970499E-4</v>
      </c>
      <c r="X900" s="77">
        <v>1.4385348652091799E-3</v>
      </c>
      <c r="Y900" s="81">
        <v>8.5886202608760794E-5</v>
      </c>
      <c r="Z900" s="66">
        <v>0</v>
      </c>
      <c r="AA900" s="77">
        <v>6.8571158650786298E-4</v>
      </c>
      <c r="AC900" s="66" t="s">
        <v>320</v>
      </c>
    </row>
    <row r="901" spans="1:29" s="78" customFormat="1" x14ac:dyDescent="0.2">
      <c r="A901" s="66" t="s">
        <v>761</v>
      </c>
      <c r="B901" s="71" t="s">
        <v>538</v>
      </c>
      <c r="C901" s="66" t="s">
        <v>959</v>
      </c>
      <c r="D901" s="66" t="s">
        <v>320</v>
      </c>
      <c r="E901" s="66" t="s">
        <v>28</v>
      </c>
      <c r="F901" s="66" t="s">
        <v>877</v>
      </c>
      <c r="G901" s="72">
        <v>5211</v>
      </c>
      <c r="H901" s="73">
        <v>5</v>
      </c>
      <c r="I901" s="74">
        <v>5216</v>
      </c>
      <c r="J901" s="68">
        <v>9.5858895705521472E-4</v>
      </c>
      <c r="K901" s="75">
        <v>5037</v>
      </c>
      <c r="L901" s="73">
        <v>7</v>
      </c>
      <c r="M901" s="73">
        <v>5046</v>
      </c>
      <c r="N901" s="68">
        <v>1.3872374157748713E-3</v>
      </c>
      <c r="O901" s="75">
        <v>4128</v>
      </c>
      <c r="P901" s="73">
        <v>2</v>
      </c>
      <c r="Q901" s="73">
        <v>4131</v>
      </c>
      <c r="R901" s="69">
        <v>4.8414427499394818E-4</v>
      </c>
      <c r="S901" s="73">
        <v>14376</v>
      </c>
      <c r="T901" s="73">
        <v>14</v>
      </c>
      <c r="U901" s="73">
        <v>14393</v>
      </c>
      <c r="V901" s="76">
        <v>9.7289784572619905E-4</v>
      </c>
      <c r="W901" s="66">
        <v>5.3199114527233604E-4</v>
      </c>
      <c r="X901" s="77">
        <v>1.6318190303333099E-3</v>
      </c>
      <c r="Y901" s="66">
        <v>2.32463145949192E-4</v>
      </c>
      <c r="Z901" s="66">
        <v>0</v>
      </c>
      <c r="AA901" s="77">
        <v>8.7464252454981105E-4</v>
      </c>
      <c r="AC901" s="66" t="s">
        <v>320</v>
      </c>
    </row>
    <row r="902" spans="1:29" s="78" customFormat="1" x14ac:dyDescent="0.2">
      <c r="A902" s="66" t="s">
        <v>761</v>
      </c>
      <c r="B902" s="71" t="s">
        <v>538</v>
      </c>
      <c r="C902" s="66" t="s">
        <v>959</v>
      </c>
      <c r="D902" s="66" t="s">
        <v>320</v>
      </c>
      <c r="E902" s="66" t="s">
        <v>28</v>
      </c>
      <c r="F902" s="66" t="s">
        <v>878</v>
      </c>
      <c r="G902" s="72">
        <v>990</v>
      </c>
      <c r="H902" s="73">
        <v>1</v>
      </c>
      <c r="I902" s="74">
        <v>991</v>
      </c>
      <c r="J902" s="68">
        <v>1.0090817356205853E-3</v>
      </c>
      <c r="K902" s="75">
        <v>5414</v>
      </c>
      <c r="L902" s="73">
        <v>9</v>
      </c>
      <c r="M902" s="73">
        <v>5428</v>
      </c>
      <c r="N902" s="68">
        <v>1.6580692704495209E-3</v>
      </c>
      <c r="O902" s="75">
        <v>4962</v>
      </c>
      <c r="P902" s="73">
        <v>1</v>
      </c>
      <c r="Q902" s="73">
        <v>4964</v>
      </c>
      <c r="R902" s="69">
        <v>2.0145044319097501E-4</v>
      </c>
      <c r="S902" s="73">
        <v>11366</v>
      </c>
      <c r="T902" s="73">
        <v>11</v>
      </c>
      <c r="U902" s="73">
        <v>11383</v>
      </c>
      <c r="V902" s="76">
        <v>9.66862969148282E-4</v>
      </c>
      <c r="W902" s="66">
        <v>4.8275018823419797E-4</v>
      </c>
      <c r="X902" s="77">
        <v>1.7293248527303501E-3</v>
      </c>
      <c r="Y902" s="66">
        <v>2.26317764924478E-4</v>
      </c>
      <c r="Z902" s="66">
        <v>0</v>
      </c>
      <c r="AA902" s="77">
        <v>9.4951247328418096E-4</v>
      </c>
      <c r="AC902" s="66" t="s">
        <v>320</v>
      </c>
    </row>
    <row r="903" spans="1:29" s="78" customFormat="1" x14ac:dyDescent="0.2">
      <c r="A903" s="66" t="s">
        <v>761</v>
      </c>
      <c r="B903" s="71" t="s">
        <v>538</v>
      </c>
      <c r="C903" s="66" t="s">
        <v>959</v>
      </c>
      <c r="D903" s="66" t="s">
        <v>320</v>
      </c>
      <c r="E903" s="66" t="s">
        <v>28</v>
      </c>
      <c r="F903" s="66" t="s">
        <v>879</v>
      </c>
      <c r="G903" s="72">
        <v>2244</v>
      </c>
      <c r="H903" s="73">
        <v>3</v>
      </c>
      <c r="I903" s="74">
        <v>2248</v>
      </c>
      <c r="J903" s="68">
        <v>1.3345195729537367E-3</v>
      </c>
      <c r="K903" s="75">
        <v>5904</v>
      </c>
      <c r="L903" s="73">
        <v>5</v>
      </c>
      <c r="M903" s="73">
        <v>5909</v>
      </c>
      <c r="N903" s="68">
        <v>8.4616686410560161E-4</v>
      </c>
      <c r="O903" s="75">
        <v>5777</v>
      </c>
      <c r="P903" s="73">
        <v>2</v>
      </c>
      <c r="Q903" s="73">
        <v>5782</v>
      </c>
      <c r="R903" s="69">
        <v>3.4590107229332413E-4</v>
      </c>
      <c r="S903" s="73">
        <v>13925</v>
      </c>
      <c r="T903" s="73">
        <v>10</v>
      </c>
      <c r="U903" s="73">
        <v>13939</v>
      </c>
      <c r="V903" s="76">
        <v>7.1761750986724102E-4</v>
      </c>
      <c r="W903" s="66">
        <v>3.4417742097371599E-4</v>
      </c>
      <c r="X903" s="77">
        <v>1.31932685762171E-3</v>
      </c>
      <c r="Y903" s="81">
        <v>1.28128862827404E-16</v>
      </c>
      <c r="Z903" s="66">
        <v>0</v>
      </c>
      <c r="AA903" s="77">
        <v>5.6557402607740001E-4</v>
      </c>
      <c r="AC903" s="66" t="s">
        <v>320</v>
      </c>
    </row>
    <row r="904" spans="1:29" s="78" customFormat="1" x14ac:dyDescent="0.2">
      <c r="A904" s="66" t="s">
        <v>761</v>
      </c>
      <c r="B904" s="71" t="s">
        <v>538</v>
      </c>
      <c r="C904" s="66" t="s">
        <v>959</v>
      </c>
      <c r="D904" s="66" t="s">
        <v>320</v>
      </c>
      <c r="E904" s="66" t="s">
        <v>28</v>
      </c>
      <c r="F904" s="66" t="s">
        <v>880</v>
      </c>
      <c r="G904" s="72">
        <v>5292</v>
      </c>
      <c r="H904" s="73">
        <v>5</v>
      </c>
      <c r="I904" s="74">
        <v>5299</v>
      </c>
      <c r="J904" s="68">
        <v>9.4357425929420642E-4</v>
      </c>
      <c r="K904" s="75">
        <v>1</v>
      </c>
      <c r="L904" s="73">
        <v>0</v>
      </c>
      <c r="M904" s="73">
        <v>1</v>
      </c>
      <c r="N904" s="68">
        <v>0</v>
      </c>
      <c r="O904" s="75">
        <v>1645</v>
      </c>
      <c r="P904" s="73">
        <v>2</v>
      </c>
      <c r="Q904" s="73">
        <v>1649</v>
      </c>
      <c r="R904" s="69">
        <v>1.2128562765312311E-3</v>
      </c>
      <c r="S904" s="73">
        <v>6938</v>
      </c>
      <c r="T904" s="73">
        <v>7</v>
      </c>
      <c r="U904" s="73">
        <v>6949</v>
      </c>
      <c r="V904" s="76">
        <v>1.00791936645068E-3</v>
      </c>
      <c r="W904" s="66">
        <v>4.0532883889135698E-4</v>
      </c>
      <c r="X904" s="77">
        <v>2.0755894899558598E-3</v>
      </c>
      <c r="Y904" s="66">
        <v>2.6640019226707203E-4</v>
      </c>
      <c r="Z904" s="66">
        <v>0</v>
      </c>
      <c r="AA904" s="77">
        <v>1.23101212296262E-3</v>
      </c>
      <c r="AC904" s="66" t="s">
        <v>320</v>
      </c>
    </row>
    <row r="905" spans="1:29" s="82" customFormat="1" x14ac:dyDescent="0.2">
      <c r="A905" s="66" t="s">
        <v>761</v>
      </c>
      <c r="B905" s="71" t="s">
        <v>538</v>
      </c>
      <c r="C905" s="66" t="s">
        <v>959</v>
      </c>
      <c r="D905" s="66" t="s">
        <v>320</v>
      </c>
      <c r="E905" s="66" t="s">
        <v>28</v>
      </c>
      <c r="F905" s="66" t="s">
        <v>881</v>
      </c>
      <c r="G905" s="72">
        <v>6525</v>
      </c>
      <c r="H905" s="73">
        <v>4</v>
      </c>
      <c r="I905" s="74">
        <v>6531</v>
      </c>
      <c r="J905" s="68">
        <v>6.124636349716736E-4</v>
      </c>
      <c r="K905" s="75">
        <v>6210</v>
      </c>
      <c r="L905" s="73">
        <v>5</v>
      </c>
      <c r="M905" s="73">
        <v>6216</v>
      </c>
      <c r="N905" s="68">
        <v>8.0437580437580432E-4</v>
      </c>
      <c r="O905" s="75">
        <v>4899</v>
      </c>
      <c r="P905" s="73">
        <v>2</v>
      </c>
      <c r="Q905" s="73">
        <v>4902</v>
      </c>
      <c r="R905" s="69">
        <v>4.0799673602611179E-4</v>
      </c>
      <c r="S905" s="73">
        <v>17634</v>
      </c>
      <c r="T905" s="73">
        <v>11</v>
      </c>
      <c r="U905" s="73">
        <v>17649</v>
      </c>
      <c r="V905" s="76">
        <v>6.2340606404080495E-4</v>
      </c>
      <c r="W905" s="66">
        <v>3.1124183175091703E-4</v>
      </c>
      <c r="X905" s="77">
        <v>1.1151712348893899E-3</v>
      </c>
      <c r="Y905" s="66" t="s">
        <v>832</v>
      </c>
      <c r="Z905" s="66" t="s">
        <v>832</v>
      </c>
      <c r="AA905" s="77" t="s">
        <v>832</v>
      </c>
      <c r="AC905" s="66" t="s">
        <v>320</v>
      </c>
    </row>
    <row r="906" spans="1:29" s="82" customFormat="1" x14ac:dyDescent="0.2">
      <c r="A906" s="66" t="s">
        <v>761</v>
      </c>
      <c r="B906" s="71" t="s">
        <v>538</v>
      </c>
      <c r="C906" s="66" t="s">
        <v>959</v>
      </c>
      <c r="D906" s="66" t="s">
        <v>320</v>
      </c>
      <c r="E906" s="66" t="s">
        <v>28</v>
      </c>
      <c r="F906" s="66" t="s">
        <v>882</v>
      </c>
      <c r="G906" s="72">
        <v>5591</v>
      </c>
      <c r="H906" s="73">
        <v>7</v>
      </c>
      <c r="I906" s="74">
        <v>5601</v>
      </c>
      <c r="J906" s="68">
        <v>1.2497768255668631E-3</v>
      </c>
      <c r="K906" s="75">
        <v>6350</v>
      </c>
      <c r="L906" s="73">
        <v>4</v>
      </c>
      <c r="M906" s="73">
        <v>6356</v>
      </c>
      <c r="N906" s="68">
        <v>6.2932662051604787E-4</v>
      </c>
      <c r="O906" s="75">
        <v>5637</v>
      </c>
      <c r="P906" s="73">
        <v>5</v>
      </c>
      <c r="Q906" s="73">
        <v>5642</v>
      </c>
      <c r="R906" s="69">
        <v>8.8621056362991847E-4</v>
      </c>
      <c r="S906" s="73">
        <v>17578</v>
      </c>
      <c r="T906" s="73">
        <v>16</v>
      </c>
      <c r="U906" s="73">
        <v>17599</v>
      </c>
      <c r="V906" s="76">
        <v>9.09400932135955E-4</v>
      </c>
      <c r="W906" s="66">
        <v>5.1988772323285502E-4</v>
      </c>
      <c r="X906" s="77">
        <v>1.47639115217737E-3</v>
      </c>
      <c r="Y906" s="66" t="s">
        <v>832</v>
      </c>
      <c r="Z906" s="66" t="s">
        <v>832</v>
      </c>
      <c r="AA906" s="77" t="s">
        <v>832</v>
      </c>
      <c r="AC906" s="66" t="s">
        <v>320</v>
      </c>
    </row>
    <row r="907" spans="1:29" s="82" customFormat="1" x14ac:dyDescent="0.2">
      <c r="A907" s="83" t="s">
        <v>761</v>
      </c>
      <c r="B907" s="84" t="s">
        <v>538</v>
      </c>
      <c r="C907" s="83" t="s">
        <v>959</v>
      </c>
      <c r="D907" s="83" t="s">
        <v>320</v>
      </c>
      <c r="E907" s="83" t="s">
        <v>28</v>
      </c>
      <c r="F907" s="83" t="s">
        <v>883</v>
      </c>
      <c r="G907" s="85" t="s">
        <v>832</v>
      </c>
      <c r="H907" s="86" t="s">
        <v>832</v>
      </c>
      <c r="I907" s="87" t="s">
        <v>832</v>
      </c>
      <c r="J907" s="88" t="s">
        <v>832</v>
      </c>
      <c r="K907" s="89" t="s">
        <v>832</v>
      </c>
      <c r="L907" s="86" t="s">
        <v>832</v>
      </c>
      <c r="M907" s="86" t="s">
        <v>832</v>
      </c>
      <c r="N907" s="88" t="s">
        <v>832</v>
      </c>
      <c r="O907" s="89">
        <v>6874</v>
      </c>
      <c r="P907" s="86">
        <v>4</v>
      </c>
      <c r="Q907" s="86">
        <v>6879</v>
      </c>
      <c r="R907" s="90">
        <v>5.8147986625963074E-4</v>
      </c>
      <c r="S907" s="86">
        <v>6874</v>
      </c>
      <c r="T907" s="86">
        <v>4</v>
      </c>
      <c r="U907" s="86">
        <v>6879</v>
      </c>
      <c r="V907" s="91">
        <v>5.8156440825821501E-4</v>
      </c>
      <c r="W907" s="83">
        <v>1.58478736078724E-4</v>
      </c>
      <c r="X907" s="93">
        <v>1.4883603522476501E-3</v>
      </c>
      <c r="Y907" s="83" t="s">
        <v>832</v>
      </c>
      <c r="Z907" s="83" t="s">
        <v>832</v>
      </c>
      <c r="AA907" s="93" t="s">
        <v>832</v>
      </c>
      <c r="AC907" s="83" t="s">
        <v>320</v>
      </c>
    </row>
    <row r="908" spans="1:29" s="78" customFormat="1" x14ac:dyDescent="0.2">
      <c r="A908" s="66" t="s">
        <v>760</v>
      </c>
      <c r="B908" s="71" t="s">
        <v>547</v>
      </c>
      <c r="C908" s="66" t="s">
        <v>960</v>
      </c>
      <c r="D908" s="66" t="s">
        <v>320</v>
      </c>
      <c r="E908" s="66" t="s">
        <v>921</v>
      </c>
      <c r="F908" s="66" t="s">
        <v>867</v>
      </c>
      <c r="G908" s="72">
        <v>1603</v>
      </c>
      <c r="H908" s="73">
        <v>1610</v>
      </c>
      <c r="I908" s="74">
        <v>3214</v>
      </c>
      <c r="J908" s="68">
        <v>0.50093341630367139</v>
      </c>
      <c r="K908" s="75">
        <v>1412</v>
      </c>
      <c r="L908" s="73">
        <v>1422</v>
      </c>
      <c r="M908" s="73">
        <v>2834</v>
      </c>
      <c r="N908" s="68">
        <v>0.50176429075511642</v>
      </c>
      <c r="O908" s="75">
        <v>1123</v>
      </c>
      <c r="P908" s="73">
        <v>1154</v>
      </c>
      <c r="Q908" s="73">
        <v>2278</v>
      </c>
      <c r="R908" s="69">
        <v>0.50658472344161543</v>
      </c>
      <c r="S908" s="73">
        <v>4138</v>
      </c>
      <c r="T908" s="73">
        <v>4186</v>
      </c>
      <c r="U908" s="73">
        <v>8326</v>
      </c>
      <c r="V908" s="76">
        <v>0.50288322921672302</v>
      </c>
      <c r="W908" s="66">
        <v>0.49208273167716599</v>
      </c>
      <c r="X908" s="77">
        <v>0.51368170723482698</v>
      </c>
      <c r="Y908" s="66">
        <v>0.50278503405569797</v>
      </c>
      <c r="Z908" s="66">
        <v>0.49204190232800099</v>
      </c>
      <c r="AA908" s="77">
        <v>0.51352636329761803</v>
      </c>
      <c r="AC908" s="66" t="s">
        <v>662</v>
      </c>
    </row>
    <row r="909" spans="1:29" s="78" customFormat="1" x14ac:dyDescent="0.2">
      <c r="A909" s="66" t="s">
        <v>760</v>
      </c>
      <c r="B909" s="71" t="s">
        <v>547</v>
      </c>
      <c r="C909" s="66" t="s">
        <v>960</v>
      </c>
      <c r="D909" s="66" t="s">
        <v>320</v>
      </c>
      <c r="E909" s="66" t="s">
        <v>921</v>
      </c>
      <c r="F909" s="66" t="s">
        <v>868</v>
      </c>
      <c r="G909" s="72">
        <v>2381</v>
      </c>
      <c r="H909" s="73">
        <v>2577</v>
      </c>
      <c r="I909" s="74">
        <v>4959</v>
      </c>
      <c r="J909" s="68">
        <v>0.51966122202056864</v>
      </c>
      <c r="K909" s="75">
        <v>3269</v>
      </c>
      <c r="L909" s="73">
        <v>3550</v>
      </c>
      <c r="M909" s="73">
        <v>6822</v>
      </c>
      <c r="N909" s="68">
        <v>0.52037525652301375</v>
      </c>
      <c r="O909" s="75">
        <v>2452</v>
      </c>
      <c r="P909" s="73">
        <v>2562</v>
      </c>
      <c r="Q909" s="73">
        <v>5015</v>
      </c>
      <c r="R909" s="69">
        <v>0.5108673978065803</v>
      </c>
      <c r="S909" s="73">
        <v>8102</v>
      </c>
      <c r="T909" s="73">
        <v>8689</v>
      </c>
      <c r="U909" s="73">
        <v>16796</v>
      </c>
      <c r="V909" s="76">
        <v>0.51747960216782796</v>
      </c>
      <c r="W909" s="66">
        <v>0.50988921699856504</v>
      </c>
      <c r="X909" s="77">
        <v>0.52506393040710597</v>
      </c>
      <c r="Y909" s="66">
        <v>0.51738429253924401</v>
      </c>
      <c r="Z909" s="66">
        <v>0.50982195880980097</v>
      </c>
      <c r="AA909" s="77">
        <v>0.52494126109352202</v>
      </c>
      <c r="AC909" s="66" t="s">
        <v>662</v>
      </c>
    </row>
    <row r="910" spans="1:29" s="78" customFormat="1" x14ac:dyDescent="0.2">
      <c r="A910" s="66" t="s">
        <v>760</v>
      </c>
      <c r="B910" s="71" t="s">
        <v>547</v>
      </c>
      <c r="C910" s="66" t="s">
        <v>960</v>
      </c>
      <c r="D910" s="66" t="s">
        <v>320</v>
      </c>
      <c r="E910" s="66" t="s">
        <v>921</v>
      </c>
      <c r="F910" s="66" t="s">
        <v>869</v>
      </c>
      <c r="G910" s="72">
        <v>3068</v>
      </c>
      <c r="H910" s="73">
        <v>3354</v>
      </c>
      <c r="I910" s="74">
        <v>6422</v>
      </c>
      <c r="J910" s="68">
        <v>0.52226720647773284</v>
      </c>
      <c r="K910" s="75">
        <v>2498</v>
      </c>
      <c r="L910" s="73">
        <v>2578</v>
      </c>
      <c r="M910" s="73">
        <v>5078</v>
      </c>
      <c r="N910" s="68">
        <v>0.50768018905080736</v>
      </c>
      <c r="O910" s="75">
        <v>3366</v>
      </c>
      <c r="P910" s="73">
        <v>3452</v>
      </c>
      <c r="Q910" s="73">
        <v>6819</v>
      </c>
      <c r="R910" s="69">
        <v>0.50623258542308258</v>
      </c>
      <c r="S910" s="73">
        <v>8932</v>
      </c>
      <c r="T910" s="73">
        <v>9384</v>
      </c>
      <c r="U910" s="73">
        <v>18319</v>
      </c>
      <c r="V910" s="76">
        <v>0.51233893863288904</v>
      </c>
      <c r="W910" s="66">
        <v>0.50507129790009797</v>
      </c>
      <c r="X910" s="77">
        <v>0.51960266058037896</v>
      </c>
      <c r="Y910" s="66">
        <v>0.51224261186316999</v>
      </c>
      <c r="Z910" s="66">
        <v>0.505000463336435</v>
      </c>
      <c r="AA910" s="77">
        <v>0.51948127985196701</v>
      </c>
      <c r="AC910" s="66" t="s">
        <v>662</v>
      </c>
    </row>
    <row r="911" spans="1:29" s="78" customFormat="1" x14ac:dyDescent="0.2">
      <c r="A911" s="66" t="s">
        <v>760</v>
      </c>
      <c r="B911" s="71" t="s">
        <v>547</v>
      </c>
      <c r="C911" s="66" t="s">
        <v>960</v>
      </c>
      <c r="D911" s="66" t="s">
        <v>320</v>
      </c>
      <c r="E911" s="66" t="s">
        <v>921</v>
      </c>
      <c r="F911" s="66" t="s">
        <v>870</v>
      </c>
      <c r="G911" s="72">
        <v>734</v>
      </c>
      <c r="H911" s="73">
        <v>1</v>
      </c>
      <c r="I911" s="74">
        <v>737</v>
      </c>
      <c r="J911" s="68">
        <v>1.3568521031207597E-3</v>
      </c>
      <c r="K911" s="75">
        <v>6750</v>
      </c>
      <c r="L911" s="73">
        <v>2</v>
      </c>
      <c r="M911" s="73">
        <v>6754</v>
      </c>
      <c r="N911" s="68">
        <v>2.9612081729345571E-4</v>
      </c>
      <c r="O911" s="75">
        <v>5384</v>
      </c>
      <c r="P911" s="73">
        <v>0</v>
      </c>
      <c r="Q911" s="73">
        <v>5385</v>
      </c>
      <c r="R911" s="69">
        <v>0</v>
      </c>
      <c r="S911" s="73">
        <v>12868</v>
      </c>
      <c r="T911" s="73">
        <v>3</v>
      </c>
      <c r="U911" s="73">
        <v>12876</v>
      </c>
      <c r="V911" s="76">
        <v>2.33082122601196E-4</v>
      </c>
      <c r="W911" s="81">
        <v>4.8069716745701998E-5</v>
      </c>
      <c r="X911" s="77">
        <v>6.8101227798675302E-4</v>
      </c>
      <c r="Y911" s="81">
        <v>6.5889960596172395E-5</v>
      </c>
      <c r="Z911" s="66">
        <v>0</v>
      </c>
      <c r="AA911" s="77">
        <v>4.50059839599603E-4</v>
      </c>
      <c r="AC911" s="66" t="s">
        <v>662</v>
      </c>
    </row>
    <row r="912" spans="1:29" s="78" customFormat="1" x14ac:dyDescent="0.2">
      <c r="A912" s="66" t="s">
        <v>760</v>
      </c>
      <c r="B912" s="71" t="s">
        <v>547</v>
      </c>
      <c r="C912" s="66" t="s">
        <v>960</v>
      </c>
      <c r="D912" s="66" t="s">
        <v>320</v>
      </c>
      <c r="E912" s="66" t="s">
        <v>921</v>
      </c>
      <c r="F912" s="66" t="s">
        <v>871</v>
      </c>
      <c r="G912" s="72">
        <v>0</v>
      </c>
      <c r="H912" s="73">
        <v>0</v>
      </c>
      <c r="I912" s="74">
        <v>0</v>
      </c>
      <c r="J912" s="68" t="s">
        <v>832</v>
      </c>
      <c r="K912" s="75">
        <v>7030</v>
      </c>
      <c r="L912" s="73">
        <v>1</v>
      </c>
      <c r="M912" s="73">
        <v>7032</v>
      </c>
      <c r="N912" s="68">
        <f>L912/K912</f>
        <v>1.4224751066856331E-4</v>
      </c>
      <c r="O912" s="75">
        <v>4214</v>
      </c>
      <c r="P912" s="73">
        <v>0</v>
      </c>
      <c r="Q912" s="73">
        <v>4216</v>
      </c>
      <c r="R912" s="69">
        <f>P912/O912</f>
        <v>0</v>
      </c>
      <c r="S912" s="73">
        <f>O912+K912+G912</f>
        <v>11244</v>
      </c>
      <c r="T912" s="73">
        <f>P912+L912+H912</f>
        <v>1</v>
      </c>
      <c r="U912" s="73">
        <f>Q912+M912+I912</f>
        <v>11248</v>
      </c>
      <c r="V912" s="80">
        <v>8.8928412627834597E-5</v>
      </c>
      <c r="W912" s="81">
        <v>2.2514699406969698E-6</v>
      </c>
      <c r="X912" s="77">
        <v>4.95376696301107E-4</v>
      </c>
      <c r="Y912" s="81">
        <v>1.02074315214892E-16</v>
      </c>
      <c r="Z912" s="66">
        <v>0</v>
      </c>
      <c r="AA912" s="77">
        <v>2.6707913706975098E-4</v>
      </c>
      <c r="AC912" s="66" t="s">
        <v>662</v>
      </c>
    </row>
    <row r="913" spans="1:29" s="78" customFormat="1" x14ac:dyDescent="0.2">
      <c r="A913" s="66" t="s">
        <v>760</v>
      </c>
      <c r="B913" s="71" t="s">
        <v>547</v>
      </c>
      <c r="C913" s="66" t="s">
        <v>960</v>
      </c>
      <c r="D913" s="66" t="s">
        <v>320</v>
      </c>
      <c r="E913" s="66" t="s">
        <v>921</v>
      </c>
      <c r="F913" s="66" t="s">
        <v>872</v>
      </c>
      <c r="G913" s="72" t="s">
        <v>832</v>
      </c>
      <c r="H913" s="73" t="s">
        <v>832</v>
      </c>
      <c r="I913" s="74" t="s">
        <v>832</v>
      </c>
      <c r="J913" s="68" t="s">
        <v>832</v>
      </c>
      <c r="K913" s="75" t="s">
        <v>832</v>
      </c>
      <c r="L913" s="73" t="s">
        <v>832</v>
      </c>
      <c r="M913" s="73" t="s">
        <v>832</v>
      </c>
      <c r="N913" s="68" t="s">
        <v>832</v>
      </c>
      <c r="O913" s="75" t="s">
        <v>832</v>
      </c>
      <c r="P913" s="73" t="s">
        <v>832</v>
      </c>
      <c r="Q913" s="73" t="s">
        <v>832</v>
      </c>
      <c r="R913" s="69" t="s">
        <v>832</v>
      </c>
      <c r="S913" s="73" t="s">
        <v>832</v>
      </c>
      <c r="T913" s="73" t="s">
        <v>832</v>
      </c>
      <c r="U913" s="73" t="s">
        <v>832</v>
      </c>
      <c r="V913" s="76" t="s">
        <v>832</v>
      </c>
      <c r="W913" s="66" t="s">
        <v>832</v>
      </c>
      <c r="X913" s="77" t="s">
        <v>832</v>
      </c>
      <c r="Y913" s="66" t="s">
        <v>832</v>
      </c>
      <c r="Z913" s="66" t="s">
        <v>832</v>
      </c>
      <c r="AA913" s="77" t="s">
        <v>832</v>
      </c>
      <c r="AC913" s="66" t="s">
        <v>662</v>
      </c>
    </row>
    <row r="914" spans="1:29" s="78" customFormat="1" x14ac:dyDescent="0.2">
      <c r="A914" s="66" t="s">
        <v>760</v>
      </c>
      <c r="B914" s="71" t="s">
        <v>547</v>
      </c>
      <c r="C914" s="66" t="s">
        <v>960</v>
      </c>
      <c r="D914" s="66" t="s">
        <v>320</v>
      </c>
      <c r="E914" s="66" t="s">
        <v>921</v>
      </c>
      <c r="F914" s="66" t="s">
        <v>873</v>
      </c>
      <c r="G914" s="72">
        <v>914</v>
      </c>
      <c r="H914" s="73">
        <v>0</v>
      </c>
      <c r="I914" s="74">
        <v>914</v>
      </c>
      <c r="J914" s="68">
        <v>0</v>
      </c>
      <c r="K914" s="75">
        <v>7935</v>
      </c>
      <c r="L914" s="73">
        <v>2</v>
      </c>
      <c r="M914" s="73">
        <v>7940</v>
      </c>
      <c r="N914" s="68">
        <v>2.5188916876574307E-4</v>
      </c>
      <c r="O914" s="75">
        <v>6254</v>
      </c>
      <c r="P914" s="73">
        <v>1</v>
      </c>
      <c r="Q914" s="73">
        <v>6256</v>
      </c>
      <c r="R914" s="69">
        <v>1.5984654731457802E-4</v>
      </c>
      <c r="S914" s="73">
        <v>15103</v>
      </c>
      <c r="T914" s="73">
        <v>3</v>
      </c>
      <c r="U914" s="73">
        <v>15110</v>
      </c>
      <c r="V914" s="76">
        <v>1.9859658413875299E-4</v>
      </c>
      <c r="W914" s="81">
        <v>4.0957262780164701E-5</v>
      </c>
      <c r="X914" s="77">
        <v>5.8027271244423301E-4</v>
      </c>
      <c r="Y914" s="81">
        <v>3.5205102583708102E-5</v>
      </c>
      <c r="Z914" s="66">
        <v>0</v>
      </c>
      <c r="AA914" s="77">
        <v>3.6615266917558302E-4</v>
      </c>
      <c r="AC914" s="66" t="s">
        <v>662</v>
      </c>
    </row>
    <row r="915" spans="1:29" s="78" customFormat="1" x14ac:dyDescent="0.2">
      <c r="A915" s="66" t="s">
        <v>760</v>
      </c>
      <c r="B915" s="71" t="s">
        <v>547</v>
      </c>
      <c r="C915" s="66" t="s">
        <v>960</v>
      </c>
      <c r="D915" s="66" t="s">
        <v>320</v>
      </c>
      <c r="E915" s="66" t="s">
        <v>921</v>
      </c>
      <c r="F915" s="66" t="s">
        <v>874</v>
      </c>
      <c r="G915" s="72" t="s">
        <v>832</v>
      </c>
      <c r="H915" s="73" t="s">
        <v>832</v>
      </c>
      <c r="I915" s="74" t="s">
        <v>832</v>
      </c>
      <c r="J915" s="68" t="s">
        <v>832</v>
      </c>
      <c r="K915" s="75" t="s">
        <v>832</v>
      </c>
      <c r="L915" s="73" t="s">
        <v>832</v>
      </c>
      <c r="M915" s="73" t="s">
        <v>832</v>
      </c>
      <c r="N915" s="68" t="s">
        <v>832</v>
      </c>
      <c r="O915" s="75" t="s">
        <v>832</v>
      </c>
      <c r="P915" s="73" t="s">
        <v>832</v>
      </c>
      <c r="Q915" s="73" t="s">
        <v>832</v>
      </c>
      <c r="R915" s="69" t="s">
        <v>832</v>
      </c>
      <c r="S915" s="73" t="s">
        <v>832</v>
      </c>
      <c r="T915" s="73" t="s">
        <v>832</v>
      </c>
      <c r="U915" s="73" t="s">
        <v>832</v>
      </c>
      <c r="V915" s="76" t="s">
        <v>832</v>
      </c>
      <c r="W915" s="66" t="s">
        <v>832</v>
      </c>
      <c r="X915" s="77" t="s">
        <v>832</v>
      </c>
      <c r="Y915" s="66" t="s">
        <v>832</v>
      </c>
      <c r="Z915" s="66" t="s">
        <v>832</v>
      </c>
      <c r="AA915" s="77" t="s">
        <v>832</v>
      </c>
      <c r="AC915" s="66" t="s">
        <v>662</v>
      </c>
    </row>
    <row r="916" spans="1:29" s="78" customFormat="1" x14ac:dyDescent="0.2">
      <c r="A916" s="66" t="s">
        <v>760</v>
      </c>
      <c r="B916" s="71" t="s">
        <v>547</v>
      </c>
      <c r="C916" s="66" t="s">
        <v>960</v>
      </c>
      <c r="D916" s="66" t="s">
        <v>320</v>
      </c>
      <c r="E916" s="66" t="s">
        <v>921</v>
      </c>
      <c r="F916" s="66" t="s">
        <v>875</v>
      </c>
      <c r="G916" s="72">
        <v>458</v>
      </c>
      <c r="H916" s="73">
        <v>0</v>
      </c>
      <c r="I916" s="74">
        <v>458</v>
      </c>
      <c r="J916" s="68">
        <v>0</v>
      </c>
      <c r="K916" s="75">
        <v>5225</v>
      </c>
      <c r="L916" s="73">
        <v>4</v>
      </c>
      <c r="M916" s="73">
        <v>5230</v>
      </c>
      <c r="N916" s="68">
        <v>7.6481835564053537E-4</v>
      </c>
      <c r="O916" s="75">
        <v>1954</v>
      </c>
      <c r="P916" s="73">
        <v>2</v>
      </c>
      <c r="Q916" s="73">
        <v>1956</v>
      </c>
      <c r="R916" s="69">
        <v>1.0224948875255625E-3</v>
      </c>
      <c r="S916" s="73">
        <v>7637</v>
      </c>
      <c r="T916" s="73">
        <v>6</v>
      </c>
      <c r="U916" s="73">
        <v>7644</v>
      </c>
      <c r="V916" s="76">
        <v>7.8503205547559901E-4</v>
      </c>
      <c r="W916" s="66">
        <v>2.8814568122399698E-4</v>
      </c>
      <c r="X916" s="77">
        <v>1.70789527687287E-3</v>
      </c>
      <c r="Y916" s="66">
        <v>5.9855370460937902E-4</v>
      </c>
      <c r="Z916" s="81">
        <v>8.86793494159442E-5</v>
      </c>
      <c r="AA916" s="77">
        <v>1.41366865543566E-3</v>
      </c>
      <c r="AC916" s="66" t="s">
        <v>662</v>
      </c>
    </row>
    <row r="917" spans="1:29" s="78" customFormat="1" x14ac:dyDescent="0.2">
      <c r="A917" s="66" t="s">
        <v>760</v>
      </c>
      <c r="B917" s="71" t="s">
        <v>547</v>
      </c>
      <c r="C917" s="66" t="s">
        <v>960</v>
      </c>
      <c r="D917" s="66" t="s">
        <v>320</v>
      </c>
      <c r="E917" s="66" t="s">
        <v>921</v>
      </c>
      <c r="F917" s="66" t="s">
        <v>876</v>
      </c>
      <c r="G917" s="72">
        <v>4997</v>
      </c>
      <c r="H917" s="73">
        <v>1</v>
      </c>
      <c r="I917" s="74">
        <v>5000</v>
      </c>
      <c r="J917" s="68">
        <v>2.0000000000000001E-4</v>
      </c>
      <c r="K917" s="75">
        <v>4978</v>
      </c>
      <c r="L917" s="73">
        <v>1</v>
      </c>
      <c r="M917" s="73">
        <v>4979</v>
      </c>
      <c r="N917" s="68">
        <v>2.008435428800964E-4</v>
      </c>
      <c r="O917" s="75">
        <v>3323</v>
      </c>
      <c r="P917" s="73">
        <v>1</v>
      </c>
      <c r="Q917" s="73">
        <v>3324</v>
      </c>
      <c r="R917" s="69">
        <v>3.0084235860409147E-4</v>
      </c>
      <c r="S917" s="73">
        <v>13298</v>
      </c>
      <c r="T917" s="73">
        <v>3</v>
      </c>
      <c r="U917" s="73">
        <v>13303</v>
      </c>
      <c r="V917" s="76">
        <v>2.25546951357041E-4</v>
      </c>
      <c r="W917" s="81">
        <v>4.65156191858444E-5</v>
      </c>
      <c r="X917" s="77">
        <v>6.5900101633062597E-4</v>
      </c>
      <c r="Y917" s="81">
        <v>5.9124928346020999E-5</v>
      </c>
      <c r="Z917" s="66">
        <v>0</v>
      </c>
      <c r="AA917" s="77">
        <v>4.3162157404284801E-4</v>
      </c>
      <c r="AC917" s="66" t="s">
        <v>662</v>
      </c>
    </row>
    <row r="918" spans="1:29" s="78" customFormat="1" x14ac:dyDescent="0.2">
      <c r="A918" s="66" t="s">
        <v>760</v>
      </c>
      <c r="B918" s="71" t="s">
        <v>547</v>
      </c>
      <c r="C918" s="66" t="s">
        <v>960</v>
      </c>
      <c r="D918" s="66" t="s">
        <v>320</v>
      </c>
      <c r="E918" s="66" t="s">
        <v>921</v>
      </c>
      <c r="F918" s="66" t="s">
        <v>877</v>
      </c>
      <c r="G918" s="72">
        <v>4210</v>
      </c>
      <c r="H918" s="73">
        <v>3</v>
      </c>
      <c r="I918" s="74">
        <v>4214</v>
      </c>
      <c r="J918" s="68">
        <v>7.1191267204556241E-4</v>
      </c>
      <c r="K918" s="75">
        <v>7350</v>
      </c>
      <c r="L918" s="73">
        <v>0</v>
      </c>
      <c r="M918" s="73">
        <v>7351</v>
      </c>
      <c r="N918" s="68">
        <v>0</v>
      </c>
      <c r="O918" s="75">
        <v>3957</v>
      </c>
      <c r="P918" s="73">
        <v>0</v>
      </c>
      <c r="Q918" s="73">
        <v>3957</v>
      </c>
      <c r="R918" s="69">
        <v>0</v>
      </c>
      <c r="S918" s="73">
        <v>15517</v>
      </c>
      <c r="T918" s="73">
        <v>3</v>
      </c>
      <c r="U918" s="73">
        <v>15522</v>
      </c>
      <c r="V918" s="76">
        <v>1.9329896907216499E-4</v>
      </c>
      <c r="W918" s="81">
        <v>3.9864668614136099E-5</v>
      </c>
      <c r="X918" s="77">
        <v>5.6479666436553102E-4</v>
      </c>
      <c r="Y918" s="81">
        <v>3.0556116041471202E-5</v>
      </c>
      <c r="Z918" s="66">
        <v>0</v>
      </c>
      <c r="AA918" s="77">
        <v>3.5338321893954198E-4</v>
      </c>
      <c r="AC918" s="66" t="s">
        <v>662</v>
      </c>
    </row>
    <row r="919" spans="1:29" s="78" customFormat="1" x14ac:dyDescent="0.2">
      <c r="A919" s="66" t="s">
        <v>760</v>
      </c>
      <c r="B919" s="71" t="s">
        <v>547</v>
      </c>
      <c r="C919" s="66" t="s">
        <v>960</v>
      </c>
      <c r="D919" s="66" t="s">
        <v>320</v>
      </c>
      <c r="E919" s="66" t="s">
        <v>921</v>
      </c>
      <c r="F919" s="66" t="s">
        <v>878</v>
      </c>
      <c r="G919" s="72">
        <v>2449</v>
      </c>
      <c r="H919" s="73">
        <v>0</v>
      </c>
      <c r="I919" s="74">
        <v>2449</v>
      </c>
      <c r="J919" s="68">
        <v>0</v>
      </c>
      <c r="K919" s="75">
        <v>4341</v>
      </c>
      <c r="L919" s="73">
        <v>2</v>
      </c>
      <c r="M919" s="73">
        <v>4344</v>
      </c>
      <c r="N919" s="68">
        <v>4.6040515653775324E-4</v>
      </c>
      <c r="O919" s="75">
        <v>1538</v>
      </c>
      <c r="P919" s="73">
        <v>1</v>
      </c>
      <c r="Q919" s="73">
        <v>1540</v>
      </c>
      <c r="R919" s="69">
        <v>6.4935064935064935E-4</v>
      </c>
      <c r="S919" s="73">
        <v>8328</v>
      </c>
      <c r="T919" s="73">
        <v>3</v>
      </c>
      <c r="U919" s="73">
        <v>8333</v>
      </c>
      <c r="V919" s="76">
        <v>3.6010082823190501E-4</v>
      </c>
      <c r="W919" s="81">
        <v>7.42676053294416E-5</v>
      </c>
      <c r="X919" s="77">
        <v>1.0520032268821801E-3</v>
      </c>
      <c r="Y919" s="66">
        <v>1.83682206145936E-4</v>
      </c>
      <c r="Z919" s="66">
        <v>0</v>
      </c>
      <c r="AA919" s="77">
        <v>7.6650574421476697E-4</v>
      </c>
      <c r="AC919" s="66" t="s">
        <v>662</v>
      </c>
    </row>
    <row r="920" spans="1:29" s="78" customFormat="1" x14ac:dyDescent="0.2">
      <c r="A920" s="66" t="s">
        <v>760</v>
      </c>
      <c r="B920" s="71" t="s">
        <v>547</v>
      </c>
      <c r="C920" s="66" t="s">
        <v>960</v>
      </c>
      <c r="D920" s="66" t="s">
        <v>320</v>
      </c>
      <c r="E920" s="66" t="s">
        <v>921</v>
      </c>
      <c r="F920" s="66" t="s">
        <v>879</v>
      </c>
      <c r="G920" s="72">
        <v>6047</v>
      </c>
      <c r="H920" s="73">
        <v>2</v>
      </c>
      <c r="I920" s="74">
        <v>6052</v>
      </c>
      <c r="J920" s="68">
        <v>3.3046926635822867E-4</v>
      </c>
      <c r="K920" s="75">
        <v>4477</v>
      </c>
      <c r="L920" s="73">
        <v>1</v>
      </c>
      <c r="M920" s="73">
        <v>4479</v>
      </c>
      <c r="N920" s="68">
        <v>2.2326412145568208E-4</v>
      </c>
      <c r="O920" s="75">
        <v>125</v>
      </c>
      <c r="P920" s="73">
        <v>0</v>
      </c>
      <c r="Q920" s="73">
        <v>125</v>
      </c>
      <c r="R920" s="69">
        <v>0</v>
      </c>
      <c r="S920" s="73">
        <v>10649</v>
      </c>
      <c r="T920" s="73">
        <v>3</v>
      </c>
      <c r="U920" s="73">
        <v>10656</v>
      </c>
      <c r="V920" s="76">
        <v>2.8163725122042798E-4</v>
      </c>
      <c r="W920" s="81">
        <v>5.8084138325230503E-5</v>
      </c>
      <c r="X920" s="77">
        <v>8.2284077488765895E-4</v>
      </c>
      <c r="Y920" s="66">
        <v>1.10181409663752E-4</v>
      </c>
      <c r="Z920" s="66">
        <v>0</v>
      </c>
      <c r="AA920" s="77">
        <v>5.69961932100477E-4</v>
      </c>
      <c r="AC920" s="66" t="s">
        <v>662</v>
      </c>
    </row>
    <row r="921" spans="1:29" s="78" customFormat="1" x14ac:dyDescent="0.2">
      <c r="A921" s="66" t="s">
        <v>760</v>
      </c>
      <c r="B921" s="71" t="s">
        <v>547</v>
      </c>
      <c r="C921" s="66" t="s">
        <v>960</v>
      </c>
      <c r="D921" s="66" t="s">
        <v>320</v>
      </c>
      <c r="E921" s="66" t="s">
        <v>921</v>
      </c>
      <c r="F921" s="66" t="s">
        <v>880</v>
      </c>
      <c r="G921" s="72">
        <v>8525</v>
      </c>
      <c r="H921" s="73">
        <v>1</v>
      </c>
      <c r="I921" s="74">
        <v>8528</v>
      </c>
      <c r="J921" s="68">
        <v>1.1726078799249531E-4</v>
      </c>
      <c r="K921" s="75">
        <v>7393</v>
      </c>
      <c r="L921" s="73">
        <v>0</v>
      </c>
      <c r="M921" s="73">
        <v>7398</v>
      </c>
      <c r="N921" s="68">
        <v>0</v>
      </c>
      <c r="O921" s="75" t="s">
        <v>832</v>
      </c>
      <c r="P921" s="73" t="s">
        <v>832</v>
      </c>
      <c r="Q921" s="73" t="s">
        <v>832</v>
      </c>
      <c r="R921" s="69" t="s">
        <v>832</v>
      </c>
      <c r="S921" s="73">
        <v>15918</v>
      </c>
      <c r="T921" s="73">
        <v>1</v>
      </c>
      <c r="U921" s="73">
        <v>15926</v>
      </c>
      <c r="V921" s="80">
        <v>6.2818016207048203E-5</v>
      </c>
      <c r="W921" s="81">
        <v>1.59041320757563E-6</v>
      </c>
      <c r="X921" s="77">
        <v>3.4994933225352098E-4</v>
      </c>
      <c r="Y921" s="81">
        <v>1.2438739231264E-16</v>
      </c>
      <c r="Z921" s="66">
        <v>0</v>
      </c>
      <c r="AA921" s="77">
        <v>1.7723622176763799E-4</v>
      </c>
      <c r="AC921" s="66" t="s">
        <v>662</v>
      </c>
    </row>
    <row r="922" spans="1:29" s="82" customFormat="1" x14ac:dyDescent="0.2">
      <c r="A922" s="66" t="s">
        <v>760</v>
      </c>
      <c r="B922" s="71" t="s">
        <v>547</v>
      </c>
      <c r="C922" s="66" t="s">
        <v>960</v>
      </c>
      <c r="D922" s="66" t="s">
        <v>320</v>
      </c>
      <c r="E922" s="66" t="s">
        <v>921</v>
      </c>
      <c r="F922" s="66" t="s">
        <v>881</v>
      </c>
      <c r="G922" s="72">
        <v>4856</v>
      </c>
      <c r="H922" s="73">
        <v>1</v>
      </c>
      <c r="I922" s="74">
        <v>4857</v>
      </c>
      <c r="J922" s="68">
        <v>2.0588840848260242E-4</v>
      </c>
      <c r="K922" s="75">
        <v>3802</v>
      </c>
      <c r="L922" s="73">
        <v>1</v>
      </c>
      <c r="M922" s="73">
        <v>3805</v>
      </c>
      <c r="N922" s="68">
        <v>2.6281208935611036E-4</v>
      </c>
      <c r="O922" s="75">
        <v>4462</v>
      </c>
      <c r="P922" s="73">
        <v>0</v>
      </c>
      <c r="Q922" s="73">
        <v>4462</v>
      </c>
      <c r="R922" s="69">
        <v>0</v>
      </c>
      <c r="S922" s="73">
        <v>13120</v>
      </c>
      <c r="T922" s="73">
        <v>2</v>
      </c>
      <c r="U922" s="73">
        <v>13124</v>
      </c>
      <c r="V922" s="76">
        <v>1.5241579027587299E-4</v>
      </c>
      <c r="W922" s="81">
        <v>1.8458792308939199E-5</v>
      </c>
      <c r="X922" s="77">
        <v>5.5046864129879199E-4</v>
      </c>
      <c r="Y922" s="66" t="s">
        <v>832</v>
      </c>
      <c r="Z922" s="66" t="s">
        <v>832</v>
      </c>
      <c r="AA922" s="77" t="s">
        <v>832</v>
      </c>
      <c r="AC922" s="66" t="s">
        <v>662</v>
      </c>
    </row>
    <row r="923" spans="1:29" s="82" customFormat="1" x14ac:dyDescent="0.2">
      <c r="A923" s="66" t="s">
        <v>760</v>
      </c>
      <c r="B923" s="71" t="s">
        <v>547</v>
      </c>
      <c r="C923" s="66" t="s">
        <v>960</v>
      </c>
      <c r="D923" s="66" t="s">
        <v>320</v>
      </c>
      <c r="E923" s="66" t="s">
        <v>921</v>
      </c>
      <c r="F923" s="66" t="s">
        <v>882</v>
      </c>
      <c r="G923" s="72">
        <v>2355</v>
      </c>
      <c r="H923" s="73">
        <v>1</v>
      </c>
      <c r="I923" s="74">
        <v>2356</v>
      </c>
      <c r="J923" s="68">
        <v>4.2444821731748726E-4</v>
      </c>
      <c r="K923" s="75">
        <v>6353</v>
      </c>
      <c r="L923" s="73">
        <v>1</v>
      </c>
      <c r="M923" s="73">
        <v>6355</v>
      </c>
      <c r="N923" s="68">
        <v>1.5735641227380016E-4</v>
      </c>
      <c r="O923" s="75">
        <v>3483</v>
      </c>
      <c r="P923" s="73">
        <v>0</v>
      </c>
      <c r="Q923" s="73">
        <v>3483</v>
      </c>
      <c r="R923" s="69">
        <v>0</v>
      </c>
      <c r="S923" s="73">
        <v>12191</v>
      </c>
      <c r="T923" s="73">
        <v>2</v>
      </c>
      <c r="U923" s="73">
        <v>12194</v>
      </c>
      <c r="V923" s="76">
        <v>1.6402854096612799E-4</v>
      </c>
      <c r="W923" s="81">
        <v>1.9865234610132002E-5</v>
      </c>
      <c r="X923" s="77">
        <v>5.9240055342355197E-4</v>
      </c>
      <c r="Y923" s="66" t="s">
        <v>832</v>
      </c>
      <c r="Z923" s="66" t="s">
        <v>832</v>
      </c>
      <c r="AA923" s="77" t="s">
        <v>832</v>
      </c>
      <c r="AC923" s="66" t="s">
        <v>662</v>
      </c>
    </row>
    <row r="924" spans="1:29" s="82" customFormat="1" x14ac:dyDescent="0.2">
      <c r="A924" s="83" t="s">
        <v>760</v>
      </c>
      <c r="B924" s="84" t="s">
        <v>547</v>
      </c>
      <c r="C924" s="83" t="s">
        <v>960</v>
      </c>
      <c r="D924" s="83" t="s">
        <v>320</v>
      </c>
      <c r="E924" s="83" t="s">
        <v>921</v>
      </c>
      <c r="F924" s="83" t="s">
        <v>883</v>
      </c>
      <c r="G924" s="85" t="s">
        <v>832</v>
      </c>
      <c r="H924" s="86" t="s">
        <v>832</v>
      </c>
      <c r="I924" s="87" t="s">
        <v>832</v>
      </c>
      <c r="J924" s="88" t="s">
        <v>832</v>
      </c>
      <c r="K924" s="89" t="s">
        <v>832</v>
      </c>
      <c r="L924" s="86" t="s">
        <v>832</v>
      </c>
      <c r="M924" s="86" t="s">
        <v>832</v>
      </c>
      <c r="N924" s="88" t="s">
        <v>832</v>
      </c>
      <c r="O924" s="89" t="s">
        <v>832</v>
      </c>
      <c r="P924" s="86" t="s">
        <v>832</v>
      </c>
      <c r="Q924" s="86" t="s">
        <v>832</v>
      </c>
      <c r="R924" s="90" t="s">
        <v>832</v>
      </c>
      <c r="S924" s="86" t="s">
        <v>832</v>
      </c>
      <c r="T924" s="86" t="s">
        <v>832</v>
      </c>
      <c r="U924" s="86" t="s">
        <v>832</v>
      </c>
      <c r="V924" s="91" t="s">
        <v>832</v>
      </c>
      <c r="W924" s="83" t="s">
        <v>832</v>
      </c>
      <c r="X924" s="93" t="s">
        <v>832</v>
      </c>
      <c r="Y924" s="83" t="s">
        <v>832</v>
      </c>
      <c r="Z924" s="83" t="s">
        <v>832</v>
      </c>
      <c r="AA924" s="93" t="s">
        <v>832</v>
      </c>
      <c r="AC924" s="83" t="s">
        <v>662</v>
      </c>
    </row>
    <row r="925" spans="1:29" s="78" customFormat="1" x14ac:dyDescent="0.2">
      <c r="A925" s="66" t="s">
        <v>759</v>
      </c>
      <c r="B925" s="71" t="s">
        <v>559</v>
      </c>
      <c r="C925" s="66" t="s">
        <v>961</v>
      </c>
      <c r="D925" s="66" t="s">
        <v>890</v>
      </c>
      <c r="E925" s="66" t="s">
        <v>962</v>
      </c>
      <c r="F925" s="66" t="s">
        <v>867</v>
      </c>
      <c r="G925" s="72">
        <v>7162</v>
      </c>
      <c r="H925" s="73">
        <v>7776</v>
      </c>
      <c r="I925" s="74">
        <v>14946</v>
      </c>
      <c r="J925" s="68">
        <v>0.52027298273785627</v>
      </c>
      <c r="K925" s="75">
        <v>9672</v>
      </c>
      <c r="L925" s="73">
        <v>10033</v>
      </c>
      <c r="M925" s="73">
        <v>19716</v>
      </c>
      <c r="N925" s="68">
        <v>0.50887603976465812</v>
      </c>
      <c r="O925" s="75">
        <v>1735</v>
      </c>
      <c r="P925" s="73">
        <v>1776</v>
      </c>
      <c r="Q925" s="73">
        <v>3511</v>
      </c>
      <c r="R925" s="69">
        <v>0.50583879236684703</v>
      </c>
      <c r="S925" s="73">
        <v>18569</v>
      </c>
      <c r="T925" s="73">
        <v>19585</v>
      </c>
      <c r="U925" s="73">
        <v>38173</v>
      </c>
      <c r="V925" s="76">
        <v>0.51331446244168399</v>
      </c>
      <c r="W925" s="66">
        <v>0.50828523761139999</v>
      </c>
      <c r="X925" s="77">
        <v>0.51834166032162199</v>
      </c>
      <c r="Y925" s="66">
        <v>0.51320916116821103</v>
      </c>
      <c r="Z925" s="66">
        <v>0.50819179176223095</v>
      </c>
      <c r="AA925" s="77">
        <v>0.51822473668561797</v>
      </c>
      <c r="AC925" s="66" t="s">
        <v>3</v>
      </c>
    </row>
    <row r="926" spans="1:29" s="78" customFormat="1" x14ac:dyDescent="0.2">
      <c r="A926" s="66" t="s">
        <v>759</v>
      </c>
      <c r="B926" s="71" t="s">
        <v>559</v>
      </c>
      <c r="C926" s="66" t="s">
        <v>961</v>
      </c>
      <c r="D926" s="66" t="s">
        <v>890</v>
      </c>
      <c r="E926" s="66" t="s">
        <v>962</v>
      </c>
      <c r="F926" s="66" t="s">
        <v>868</v>
      </c>
      <c r="G926" s="72">
        <v>8521</v>
      </c>
      <c r="H926" s="73">
        <v>8705</v>
      </c>
      <c r="I926" s="74">
        <v>17235</v>
      </c>
      <c r="J926" s="68">
        <v>0.50507687844502469</v>
      </c>
      <c r="K926" s="75">
        <v>6131</v>
      </c>
      <c r="L926" s="73">
        <v>6115</v>
      </c>
      <c r="M926" s="73">
        <v>12251</v>
      </c>
      <c r="N926" s="68">
        <v>0.49914292710799119</v>
      </c>
      <c r="O926" s="75">
        <v>2781</v>
      </c>
      <c r="P926" s="73">
        <v>3164</v>
      </c>
      <c r="Q926" s="73">
        <v>5947</v>
      </c>
      <c r="R926" s="69">
        <v>0.53203295779384563</v>
      </c>
      <c r="S926" s="73">
        <v>17433</v>
      </c>
      <c r="T926" s="73">
        <v>17984</v>
      </c>
      <c r="U926" s="73">
        <v>35433</v>
      </c>
      <c r="V926" s="76">
        <v>0.50777875031764397</v>
      </c>
      <c r="W926" s="66">
        <v>0.50255750880147398</v>
      </c>
      <c r="X926" s="77">
        <v>0.51299871594528401</v>
      </c>
      <c r="Y926" s="66">
        <v>0.50767225688017004</v>
      </c>
      <c r="Z926" s="66">
        <v>0.50246379187715196</v>
      </c>
      <c r="AA926" s="77">
        <v>0.51287957925052297</v>
      </c>
      <c r="AC926" s="66" t="s">
        <v>3</v>
      </c>
    </row>
    <row r="927" spans="1:29" s="78" customFormat="1" x14ac:dyDescent="0.2">
      <c r="A927" s="66" t="s">
        <v>759</v>
      </c>
      <c r="B927" s="71" t="s">
        <v>559</v>
      </c>
      <c r="C927" s="66" t="s">
        <v>961</v>
      </c>
      <c r="D927" s="66" t="s">
        <v>890</v>
      </c>
      <c r="E927" s="66" t="s">
        <v>962</v>
      </c>
      <c r="F927" s="66" t="s">
        <v>869</v>
      </c>
      <c r="G927" s="72">
        <v>8442</v>
      </c>
      <c r="H927" s="73">
        <v>8262</v>
      </c>
      <c r="I927" s="74">
        <v>16716</v>
      </c>
      <c r="J927" s="68">
        <v>0.49425699928212491</v>
      </c>
      <c r="K927" s="75">
        <v>7086</v>
      </c>
      <c r="L927" s="73">
        <v>7073</v>
      </c>
      <c r="M927" s="73">
        <v>14165</v>
      </c>
      <c r="N927" s="68">
        <v>0.49932933286268971</v>
      </c>
      <c r="O927" s="75">
        <v>2924</v>
      </c>
      <c r="P927" s="73">
        <v>2646</v>
      </c>
      <c r="Q927" s="73">
        <v>5574</v>
      </c>
      <c r="R927" s="69">
        <v>0.47470398277717979</v>
      </c>
      <c r="S927" s="73">
        <v>18452</v>
      </c>
      <c r="T927" s="73">
        <v>17981</v>
      </c>
      <c r="U927" s="73">
        <v>36455</v>
      </c>
      <c r="V927" s="76">
        <v>0.49353607992753801</v>
      </c>
      <c r="W927" s="66">
        <v>0.48838929754968902</v>
      </c>
      <c r="X927" s="77">
        <v>0.49868389291537202</v>
      </c>
      <c r="Y927" s="66">
        <v>0.49342650031556501</v>
      </c>
      <c r="Z927" s="66">
        <v>0.48829196827161597</v>
      </c>
      <c r="AA927" s="77">
        <v>0.498561932794306</v>
      </c>
      <c r="AC927" s="66" t="s">
        <v>3</v>
      </c>
    </row>
    <row r="928" spans="1:29" s="78" customFormat="1" x14ac:dyDescent="0.2">
      <c r="A928" s="66" t="s">
        <v>759</v>
      </c>
      <c r="B928" s="71" t="s">
        <v>559</v>
      </c>
      <c r="C928" s="66" t="s">
        <v>961</v>
      </c>
      <c r="D928" s="66" t="s">
        <v>890</v>
      </c>
      <c r="E928" s="66" t="s">
        <v>962</v>
      </c>
      <c r="F928" s="66" t="s">
        <v>870</v>
      </c>
      <c r="G928" s="72">
        <v>882</v>
      </c>
      <c r="H928" s="73">
        <v>0</v>
      </c>
      <c r="I928" s="74">
        <v>882</v>
      </c>
      <c r="J928" s="68">
        <v>0</v>
      </c>
      <c r="K928" s="75">
        <v>809</v>
      </c>
      <c r="L928" s="73">
        <v>0</v>
      </c>
      <c r="M928" s="73">
        <v>809</v>
      </c>
      <c r="N928" s="68">
        <v>0</v>
      </c>
      <c r="O928" s="75">
        <v>880</v>
      </c>
      <c r="P928" s="73">
        <v>2</v>
      </c>
      <c r="Q928" s="73">
        <v>883</v>
      </c>
      <c r="R928" s="69">
        <v>2.2650056625141564E-3</v>
      </c>
      <c r="S928" s="73">
        <v>2571</v>
      </c>
      <c r="T928" s="73">
        <v>2</v>
      </c>
      <c r="U928" s="73">
        <v>2574</v>
      </c>
      <c r="V928" s="76">
        <v>7.7730275942479595E-4</v>
      </c>
      <c r="W928" s="81">
        <v>9.4148836325872807E-5</v>
      </c>
      <c r="X928" s="77">
        <v>2.8050354555041301E-3</v>
      </c>
      <c r="Y928" s="66">
        <v>5.6462819309048996E-4</v>
      </c>
      <c r="Z928" s="66">
        <v>0</v>
      </c>
      <c r="AA928" s="77">
        <v>2.1870348099346402E-3</v>
      </c>
      <c r="AC928" s="66" t="s">
        <v>3</v>
      </c>
    </row>
    <row r="929" spans="1:29" s="78" customFormat="1" x14ac:dyDescent="0.2">
      <c r="A929" s="66" t="s">
        <v>759</v>
      </c>
      <c r="B929" s="71" t="s">
        <v>559</v>
      </c>
      <c r="C929" s="66" t="s">
        <v>961</v>
      </c>
      <c r="D929" s="66" t="s">
        <v>890</v>
      </c>
      <c r="E929" s="66" t="s">
        <v>962</v>
      </c>
      <c r="F929" s="66" t="s">
        <v>871</v>
      </c>
      <c r="G929" s="72">
        <v>297</v>
      </c>
      <c r="H929" s="73">
        <v>0</v>
      </c>
      <c r="I929" s="74">
        <v>299</v>
      </c>
      <c r="J929" s="68">
        <v>0</v>
      </c>
      <c r="K929" s="75">
        <v>734</v>
      </c>
      <c r="L929" s="73">
        <v>0</v>
      </c>
      <c r="M929" s="73">
        <v>736</v>
      </c>
      <c r="N929" s="68">
        <v>0</v>
      </c>
      <c r="O929" s="75">
        <v>158</v>
      </c>
      <c r="P929" s="73">
        <v>0</v>
      </c>
      <c r="Q929" s="73">
        <v>158</v>
      </c>
      <c r="R929" s="69">
        <v>0</v>
      </c>
      <c r="S929" s="73">
        <v>1189</v>
      </c>
      <c r="T929" s="73">
        <v>0</v>
      </c>
      <c r="U929" s="73">
        <v>1193</v>
      </c>
      <c r="V929" s="76">
        <v>0</v>
      </c>
      <c r="W929" s="66">
        <v>0</v>
      </c>
      <c r="X929" s="77">
        <v>3.0976980507964099E-3</v>
      </c>
      <c r="Y929" s="66">
        <v>0</v>
      </c>
      <c r="Z929" s="66">
        <v>0</v>
      </c>
      <c r="AA929" s="77">
        <v>1.1370920674567801E-3</v>
      </c>
      <c r="AC929" s="66" t="s">
        <v>3</v>
      </c>
    </row>
    <row r="930" spans="1:29" s="78" customFormat="1" x14ac:dyDescent="0.2">
      <c r="A930" s="66" t="s">
        <v>759</v>
      </c>
      <c r="B930" s="71" t="s">
        <v>559</v>
      </c>
      <c r="C930" s="66" t="s">
        <v>961</v>
      </c>
      <c r="D930" s="66" t="s">
        <v>890</v>
      </c>
      <c r="E930" s="66" t="s">
        <v>962</v>
      </c>
      <c r="F930" s="66" t="s">
        <v>872</v>
      </c>
      <c r="G930" s="72">
        <v>7353</v>
      </c>
      <c r="H930" s="73">
        <v>0</v>
      </c>
      <c r="I930" s="74">
        <v>7354</v>
      </c>
      <c r="J930" s="68">
        <v>0</v>
      </c>
      <c r="K930" s="75">
        <v>7154</v>
      </c>
      <c r="L930" s="73">
        <v>1</v>
      </c>
      <c r="M930" s="73">
        <v>7157</v>
      </c>
      <c r="N930" s="68">
        <f>L930/K930</f>
        <v>1.3978194017332961E-4</v>
      </c>
      <c r="O930" s="75">
        <v>7782</v>
      </c>
      <c r="P930" s="73">
        <v>3</v>
      </c>
      <c r="Q930" s="73">
        <v>7786</v>
      </c>
      <c r="R930" s="69">
        <f>P930/O930</f>
        <v>3.8550501156515033E-4</v>
      </c>
      <c r="S930" s="73">
        <f>O930+K930+G930</f>
        <v>22289</v>
      </c>
      <c r="T930" s="73">
        <f>P930+L930+H930</f>
        <v>4</v>
      </c>
      <c r="U930" s="73">
        <f>Q930+M930+I930</f>
        <v>22297</v>
      </c>
      <c r="V930" s="76">
        <v>1.7942852016327999E-4</v>
      </c>
      <c r="W930" s="81">
        <v>4.8890327395703302E-5</v>
      </c>
      <c r="X930" s="77">
        <v>4.5934396595418499E-4</v>
      </c>
      <c r="Y930" s="81">
        <v>1.3570890328263999E-16</v>
      </c>
      <c r="Z930" s="66">
        <v>0</v>
      </c>
      <c r="AA930" s="77">
        <v>2.27507385957476E-4</v>
      </c>
      <c r="AC930" s="66" t="s">
        <v>3</v>
      </c>
    </row>
    <row r="931" spans="1:29" s="78" customFormat="1" x14ac:dyDescent="0.2">
      <c r="A931" s="66" t="s">
        <v>759</v>
      </c>
      <c r="B931" s="71" t="s">
        <v>559</v>
      </c>
      <c r="C931" s="66" t="s">
        <v>961</v>
      </c>
      <c r="D931" s="66" t="s">
        <v>890</v>
      </c>
      <c r="E931" s="66" t="s">
        <v>962</v>
      </c>
      <c r="F931" s="66" t="s">
        <v>873</v>
      </c>
      <c r="G931" s="72" t="s">
        <v>832</v>
      </c>
      <c r="H931" s="73" t="s">
        <v>832</v>
      </c>
      <c r="I931" s="74" t="s">
        <v>832</v>
      </c>
      <c r="J931" s="68" t="s">
        <v>832</v>
      </c>
      <c r="K931" s="75" t="s">
        <v>832</v>
      </c>
      <c r="L931" s="73" t="s">
        <v>832</v>
      </c>
      <c r="M931" s="73" t="s">
        <v>832</v>
      </c>
      <c r="N931" s="68" t="s">
        <v>832</v>
      </c>
      <c r="O931" s="75" t="s">
        <v>832</v>
      </c>
      <c r="P931" s="73" t="s">
        <v>832</v>
      </c>
      <c r="Q931" s="73" t="s">
        <v>832</v>
      </c>
      <c r="R931" s="69" t="s">
        <v>832</v>
      </c>
      <c r="S931" s="73" t="s">
        <v>832</v>
      </c>
      <c r="T931" s="73" t="s">
        <v>832</v>
      </c>
      <c r="U931" s="73" t="s">
        <v>832</v>
      </c>
      <c r="V931" s="76" t="s">
        <v>832</v>
      </c>
      <c r="W931" s="66" t="s">
        <v>832</v>
      </c>
      <c r="X931" s="77" t="s">
        <v>832</v>
      </c>
      <c r="Y931" s="66" t="s">
        <v>832</v>
      </c>
      <c r="Z931" s="66" t="s">
        <v>832</v>
      </c>
      <c r="AA931" s="77" t="s">
        <v>832</v>
      </c>
      <c r="AC931" s="66" t="s">
        <v>3</v>
      </c>
    </row>
    <row r="932" spans="1:29" s="78" customFormat="1" x14ac:dyDescent="0.2">
      <c r="A932" s="66" t="s">
        <v>759</v>
      </c>
      <c r="B932" s="71" t="s">
        <v>559</v>
      </c>
      <c r="C932" s="66" t="s">
        <v>961</v>
      </c>
      <c r="D932" s="66" t="s">
        <v>890</v>
      </c>
      <c r="E932" s="66" t="s">
        <v>962</v>
      </c>
      <c r="F932" s="66" t="s">
        <v>874</v>
      </c>
      <c r="G932" s="72">
        <v>1649</v>
      </c>
      <c r="H932" s="73">
        <v>0</v>
      </c>
      <c r="I932" s="74">
        <v>1650</v>
      </c>
      <c r="J932" s="68">
        <v>0</v>
      </c>
      <c r="K932" s="75">
        <v>1213</v>
      </c>
      <c r="L932" s="73">
        <v>0</v>
      </c>
      <c r="M932" s="73">
        <v>1215</v>
      </c>
      <c r="N932" s="68">
        <v>0</v>
      </c>
      <c r="O932" s="75">
        <v>1819</v>
      </c>
      <c r="P932" s="73">
        <v>0</v>
      </c>
      <c r="Q932" s="73">
        <v>1821</v>
      </c>
      <c r="R932" s="69">
        <v>0</v>
      </c>
      <c r="S932" s="73">
        <v>4681</v>
      </c>
      <c r="T932" s="73">
        <v>0</v>
      </c>
      <c r="U932" s="73">
        <v>4686</v>
      </c>
      <c r="V932" s="76">
        <v>0</v>
      </c>
      <c r="W932" s="66">
        <v>0</v>
      </c>
      <c r="X932" s="77">
        <v>7.8774328525331699E-4</v>
      </c>
      <c r="Y932" s="66">
        <v>0</v>
      </c>
      <c r="Z932" s="66">
        <v>0</v>
      </c>
      <c r="AA932" s="77">
        <v>2.8895028321883202E-4</v>
      </c>
      <c r="AC932" s="66" t="s">
        <v>3</v>
      </c>
    </row>
    <row r="933" spans="1:29" s="78" customFormat="1" x14ac:dyDescent="0.2">
      <c r="A933" s="66" t="s">
        <v>759</v>
      </c>
      <c r="B933" s="71" t="s">
        <v>559</v>
      </c>
      <c r="C933" s="66" t="s">
        <v>961</v>
      </c>
      <c r="D933" s="66" t="s">
        <v>890</v>
      </c>
      <c r="E933" s="66" t="s">
        <v>962</v>
      </c>
      <c r="F933" s="66" t="s">
        <v>875</v>
      </c>
      <c r="G933" s="72">
        <v>8710</v>
      </c>
      <c r="H933" s="73">
        <v>4</v>
      </c>
      <c r="I933" s="74">
        <v>8735</v>
      </c>
      <c r="J933" s="68">
        <v>4.5792787635947339E-4</v>
      </c>
      <c r="K933" s="75">
        <v>12879</v>
      </c>
      <c r="L933" s="73">
        <v>2</v>
      </c>
      <c r="M933" s="73">
        <v>12902</v>
      </c>
      <c r="N933" s="68">
        <v>1.550147263990079E-4</v>
      </c>
      <c r="O933" s="75">
        <v>16421</v>
      </c>
      <c r="P933" s="73">
        <v>5</v>
      </c>
      <c r="Q933" s="73">
        <v>16443</v>
      </c>
      <c r="R933" s="69">
        <v>3.0408076385087879E-4</v>
      </c>
      <c r="S933" s="73">
        <v>38010</v>
      </c>
      <c r="T933" s="73">
        <v>11</v>
      </c>
      <c r="U933" s="73">
        <v>38080</v>
      </c>
      <c r="V933" s="76">
        <v>2.8931380026827301E-4</v>
      </c>
      <c r="W933" s="66">
        <v>1.4443297119833001E-4</v>
      </c>
      <c r="X933" s="77">
        <v>5.1760320223688202E-4</v>
      </c>
      <c r="Y933" s="81">
        <v>8.2940680306588002E-5</v>
      </c>
      <c r="Z933" s="66">
        <v>0</v>
      </c>
      <c r="AA933" s="77">
        <v>3.0499286838962401E-4</v>
      </c>
      <c r="AC933" s="66" t="s">
        <v>3</v>
      </c>
    </row>
    <row r="934" spans="1:29" s="78" customFormat="1" x14ac:dyDescent="0.2">
      <c r="A934" s="66" t="s">
        <v>759</v>
      </c>
      <c r="B934" s="71" t="s">
        <v>559</v>
      </c>
      <c r="C934" s="66" t="s">
        <v>961</v>
      </c>
      <c r="D934" s="66" t="s">
        <v>890</v>
      </c>
      <c r="E934" s="66" t="s">
        <v>962</v>
      </c>
      <c r="F934" s="66" t="s">
        <v>876</v>
      </c>
      <c r="G934" s="72">
        <v>2749</v>
      </c>
      <c r="H934" s="73">
        <v>19</v>
      </c>
      <c r="I934" s="74">
        <v>2772</v>
      </c>
      <c r="J934" s="68">
        <v>6.854256854256854E-3</v>
      </c>
      <c r="K934" s="75">
        <v>3657</v>
      </c>
      <c r="L934" s="73">
        <v>18</v>
      </c>
      <c r="M934" s="73">
        <v>3680</v>
      </c>
      <c r="N934" s="68">
        <v>4.8913043478260873E-3</v>
      </c>
      <c r="O934" s="75">
        <v>20723</v>
      </c>
      <c r="P934" s="73">
        <v>164</v>
      </c>
      <c r="Q934" s="73">
        <v>20909</v>
      </c>
      <c r="R934" s="69">
        <v>7.8435123630972315E-3</v>
      </c>
      <c r="S934" s="73">
        <v>27129</v>
      </c>
      <c r="T934" s="73">
        <v>201</v>
      </c>
      <c r="U934" s="73">
        <v>27361</v>
      </c>
      <c r="V934" s="76">
        <v>7.3545554335894599E-3</v>
      </c>
      <c r="W934" s="66">
        <v>6.3759285528856603E-3</v>
      </c>
      <c r="X934" s="77">
        <v>8.4399956917207107E-3</v>
      </c>
      <c r="Y934" s="66">
        <v>7.1402743772433401E-3</v>
      </c>
      <c r="Z934" s="66">
        <v>6.1669742868246903E-3</v>
      </c>
      <c r="AA934" s="77">
        <v>8.2046320588292504E-3</v>
      </c>
      <c r="AC934" s="66" t="s">
        <v>3</v>
      </c>
    </row>
    <row r="935" spans="1:29" s="78" customFormat="1" x14ac:dyDescent="0.2">
      <c r="A935" s="66" t="s">
        <v>759</v>
      </c>
      <c r="B935" s="71" t="s">
        <v>559</v>
      </c>
      <c r="C935" s="66" t="s">
        <v>961</v>
      </c>
      <c r="D935" s="66" t="s">
        <v>890</v>
      </c>
      <c r="E935" s="66" t="s">
        <v>962</v>
      </c>
      <c r="F935" s="66" t="s">
        <v>877</v>
      </c>
      <c r="G935" s="72">
        <v>1263</v>
      </c>
      <c r="H935" s="73">
        <v>3</v>
      </c>
      <c r="I935" s="74">
        <v>1269</v>
      </c>
      <c r="J935" s="68">
        <v>2.3640661938534278E-3</v>
      </c>
      <c r="K935" s="75">
        <v>5118</v>
      </c>
      <c r="L935" s="73">
        <v>50</v>
      </c>
      <c r="M935" s="73">
        <v>5173</v>
      </c>
      <c r="N935" s="68">
        <v>9.6655712352600037E-3</v>
      </c>
      <c r="O935" s="75">
        <v>8564</v>
      </c>
      <c r="P935" s="73">
        <v>59</v>
      </c>
      <c r="Q935" s="73">
        <v>8636</v>
      </c>
      <c r="R935" s="69">
        <v>6.8318666049096803E-3</v>
      </c>
      <c r="S935" s="73">
        <v>14945</v>
      </c>
      <c r="T935" s="73">
        <v>112</v>
      </c>
      <c r="U935" s="73">
        <v>15078</v>
      </c>
      <c r="V935" s="76">
        <v>7.4384007438400698E-3</v>
      </c>
      <c r="W935" s="66">
        <v>6.1285845636019302E-3</v>
      </c>
      <c r="X935" s="77">
        <v>8.94355400328317E-3</v>
      </c>
      <c r="Y935" s="66">
        <v>7.2240784029727403E-3</v>
      </c>
      <c r="Z935" s="66">
        <v>5.9295389219409904E-3</v>
      </c>
      <c r="AA935" s="77">
        <v>8.6850190771026702E-3</v>
      </c>
      <c r="AC935" s="66" t="s">
        <v>3</v>
      </c>
    </row>
    <row r="936" spans="1:29" s="78" customFormat="1" x14ac:dyDescent="0.2">
      <c r="A936" s="66" t="s">
        <v>759</v>
      </c>
      <c r="B936" s="71" t="s">
        <v>559</v>
      </c>
      <c r="C936" s="66" t="s">
        <v>961</v>
      </c>
      <c r="D936" s="66" t="s">
        <v>890</v>
      </c>
      <c r="E936" s="66" t="s">
        <v>962</v>
      </c>
      <c r="F936" s="66" t="s">
        <v>878</v>
      </c>
      <c r="G936" s="72">
        <v>17518</v>
      </c>
      <c r="H936" s="73">
        <v>491</v>
      </c>
      <c r="I936" s="74">
        <v>18012</v>
      </c>
      <c r="J936" s="68">
        <v>2.7426160337552699E-2</v>
      </c>
      <c r="K936" s="75">
        <v>15587</v>
      </c>
      <c r="L936" s="73">
        <v>447</v>
      </c>
      <c r="M936" s="73">
        <v>16038</v>
      </c>
      <c r="N936" s="68">
        <v>2.8120713305898399E-2</v>
      </c>
      <c r="O936" s="75">
        <v>19443</v>
      </c>
      <c r="P936" s="73">
        <v>606</v>
      </c>
      <c r="Q936" s="73">
        <v>20053</v>
      </c>
      <c r="R936" s="69">
        <v>3.0419388620156501E-2</v>
      </c>
      <c r="S936" s="73">
        <f>SUM(G936,K936,O936)</f>
        <v>52548</v>
      </c>
      <c r="T936" s="73">
        <f>SUM(H936,L936,P936)</f>
        <v>1544</v>
      </c>
      <c r="U936" s="73">
        <f>SUM(I936,M936,Q936)</f>
        <v>54103</v>
      </c>
      <c r="V936" s="99">
        <v>2.8543962138578717E-2</v>
      </c>
      <c r="W936" s="66">
        <v>2.7156761671710283E-2</v>
      </c>
      <c r="X936" s="77">
        <v>2.9982053199575996E-2</v>
      </c>
      <c r="Y936" s="100">
        <v>2.8334305104408118E-2</v>
      </c>
      <c r="Z936" s="66">
        <v>2.6968995212900485E-2</v>
      </c>
      <c r="AA936" s="77">
        <v>2.9723338810831598E-2</v>
      </c>
      <c r="AC936" s="66" t="s">
        <v>3</v>
      </c>
    </row>
    <row r="937" spans="1:29" s="78" customFormat="1" x14ac:dyDescent="0.2">
      <c r="A937" s="66" t="s">
        <v>759</v>
      </c>
      <c r="B937" s="71" t="s">
        <v>559</v>
      </c>
      <c r="C937" s="66" t="s">
        <v>961</v>
      </c>
      <c r="D937" s="66" t="s">
        <v>890</v>
      </c>
      <c r="E937" s="66" t="s">
        <v>962</v>
      </c>
      <c r="F937" s="66" t="s">
        <v>879</v>
      </c>
      <c r="G937" s="72">
        <v>2707</v>
      </c>
      <c r="H937" s="73">
        <v>87</v>
      </c>
      <c r="I937" s="74">
        <v>2797</v>
      </c>
      <c r="J937" s="68">
        <v>3.110475509474437E-2</v>
      </c>
      <c r="K937" s="75">
        <v>3339</v>
      </c>
      <c r="L937" s="73">
        <v>103</v>
      </c>
      <c r="M937" s="73">
        <v>3443</v>
      </c>
      <c r="N937" s="68">
        <v>2.9915771129828638E-2</v>
      </c>
      <c r="O937" s="75">
        <v>6877</v>
      </c>
      <c r="P937" s="73">
        <v>217</v>
      </c>
      <c r="Q937" s="73">
        <v>7102</v>
      </c>
      <c r="R937" s="69">
        <v>3.0554773303294848E-2</v>
      </c>
      <c r="S937" s="73">
        <v>12923</v>
      </c>
      <c r="T937" s="73">
        <v>407</v>
      </c>
      <c r="U937" s="73">
        <v>13342</v>
      </c>
      <c r="V937" s="76">
        <v>3.05326331582896E-2</v>
      </c>
      <c r="W937" s="66">
        <v>2.7677321407213299E-2</v>
      </c>
      <c r="X937" s="77">
        <v>3.3595240185214197E-2</v>
      </c>
      <c r="Y937" s="66">
        <v>3.0322976124119001E-2</v>
      </c>
      <c r="Z937" s="66">
        <v>2.7489554948403501E-2</v>
      </c>
      <c r="AA937" s="77">
        <v>3.3336525796469799E-2</v>
      </c>
      <c r="AC937" s="66" t="s">
        <v>3</v>
      </c>
    </row>
    <row r="938" spans="1:29" s="78" customFormat="1" x14ac:dyDescent="0.2">
      <c r="A938" s="66" t="s">
        <v>759</v>
      </c>
      <c r="B938" s="71" t="s">
        <v>559</v>
      </c>
      <c r="C938" s="66" t="s">
        <v>961</v>
      </c>
      <c r="D938" s="66" t="s">
        <v>890</v>
      </c>
      <c r="E938" s="66" t="s">
        <v>962</v>
      </c>
      <c r="F938" s="66" t="s">
        <v>880</v>
      </c>
      <c r="G938" s="72">
        <v>536</v>
      </c>
      <c r="H938" s="73">
        <v>16</v>
      </c>
      <c r="I938" s="74">
        <v>553</v>
      </c>
      <c r="J938" s="68">
        <v>2.8933092224231464E-2</v>
      </c>
      <c r="K938" s="75">
        <v>4054</v>
      </c>
      <c r="L938" s="73">
        <v>147</v>
      </c>
      <c r="M938" s="73">
        <v>4205</v>
      </c>
      <c r="N938" s="68">
        <v>3.4958382877526756E-2</v>
      </c>
      <c r="O938" s="75">
        <v>6214</v>
      </c>
      <c r="P938" s="73">
        <v>214</v>
      </c>
      <c r="Q938" s="73">
        <v>6431</v>
      </c>
      <c r="R938" s="69">
        <v>3.3276317835484376E-2</v>
      </c>
      <c r="S938" s="73">
        <v>10804</v>
      </c>
      <c r="T938" s="73">
        <v>377</v>
      </c>
      <c r="U938" s="73">
        <v>11189</v>
      </c>
      <c r="V938" s="76">
        <v>3.3717914318933902E-2</v>
      </c>
      <c r="W938" s="66">
        <v>3.0449360593338901E-2</v>
      </c>
      <c r="X938" s="77">
        <v>3.7232088804957403E-2</v>
      </c>
      <c r="Y938" s="66">
        <v>3.3508934480508602E-2</v>
      </c>
      <c r="Z938" s="66">
        <v>3.02671283873105E-2</v>
      </c>
      <c r="AA938" s="77">
        <v>3.6964107529783498E-2</v>
      </c>
      <c r="AC938" s="66" t="s">
        <v>3</v>
      </c>
    </row>
    <row r="939" spans="1:29" s="82" customFormat="1" x14ac:dyDescent="0.2">
      <c r="A939" s="66" t="s">
        <v>759</v>
      </c>
      <c r="B939" s="71" t="s">
        <v>559</v>
      </c>
      <c r="C939" s="66" t="s">
        <v>961</v>
      </c>
      <c r="D939" s="66" t="s">
        <v>890</v>
      </c>
      <c r="E939" s="66" t="s">
        <v>962</v>
      </c>
      <c r="F939" s="66" t="s">
        <v>881</v>
      </c>
      <c r="G939" s="72">
        <v>10821</v>
      </c>
      <c r="H939" s="73">
        <v>3</v>
      </c>
      <c r="I939" s="74">
        <v>10832</v>
      </c>
      <c r="J939" s="68">
        <v>2.7695716395864108E-4</v>
      </c>
      <c r="K939" s="75">
        <v>13507</v>
      </c>
      <c r="L939" s="73">
        <v>5</v>
      </c>
      <c r="M939" s="73">
        <v>13520</v>
      </c>
      <c r="N939" s="68">
        <v>3.6982248520710058E-4</v>
      </c>
      <c r="O939" s="75">
        <v>10306</v>
      </c>
      <c r="P939" s="73">
        <v>0</v>
      </c>
      <c r="Q939" s="73">
        <v>10319</v>
      </c>
      <c r="R939" s="69">
        <v>0</v>
      </c>
      <c r="S939" s="73">
        <v>34634</v>
      </c>
      <c r="T939" s="73">
        <v>8</v>
      </c>
      <c r="U939" s="73">
        <v>34671</v>
      </c>
      <c r="V939" s="76">
        <v>2.3093354887131199E-4</v>
      </c>
      <c r="W939" s="81">
        <v>9.9705818691927397E-5</v>
      </c>
      <c r="X939" s="77">
        <v>4.5498016894053898E-4</v>
      </c>
      <c r="Y939" s="66" t="s">
        <v>832</v>
      </c>
      <c r="Z939" s="66" t="s">
        <v>832</v>
      </c>
      <c r="AA939" s="77" t="s">
        <v>832</v>
      </c>
      <c r="AC939" s="66" t="s">
        <v>3</v>
      </c>
    </row>
    <row r="940" spans="1:29" s="82" customFormat="1" x14ac:dyDescent="0.2">
      <c r="A940" s="66" t="s">
        <v>759</v>
      </c>
      <c r="B940" s="71" t="s">
        <v>559</v>
      </c>
      <c r="C940" s="66" t="s">
        <v>961</v>
      </c>
      <c r="D940" s="66" t="s">
        <v>890</v>
      </c>
      <c r="E940" s="66" t="s">
        <v>962</v>
      </c>
      <c r="F940" s="66" t="s">
        <v>882</v>
      </c>
      <c r="G940" s="72">
        <v>524</v>
      </c>
      <c r="H940" s="73">
        <v>0</v>
      </c>
      <c r="I940" s="74">
        <v>526</v>
      </c>
      <c r="J940" s="68">
        <v>0</v>
      </c>
      <c r="K940" s="75">
        <v>3275</v>
      </c>
      <c r="L940" s="73">
        <v>1</v>
      </c>
      <c r="M940" s="73">
        <v>3279</v>
      </c>
      <c r="N940" s="68">
        <v>3.0497102775236352E-4</v>
      </c>
      <c r="O940" s="75">
        <v>10480</v>
      </c>
      <c r="P940" s="73">
        <v>2</v>
      </c>
      <c r="Q940" s="73">
        <v>10501</v>
      </c>
      <c r="R940" s="69">
        <v>1.9045805161413198E-4</v>
      </c>
      <c r="S940" s="73">
        <v>14279</v>
      </c>
      <c r="T940" s="73">
        <v>3</v>
      </c>
      <c r="U940" s="73">
        <v>14306</v>
      </c>
      <c r="V940" s="76">
        <v>2.1005461419969199E-4</v>
      </c>
      <c r="W940" s="81">
        <v>4.33204063722774E-5</v>
      </c>
      <c r="X940" s="77">
        <v>6.1374478725112101E-4</v>
      </c>
      <c r="Y940" s="66" t="s">
        <v>832</v>
      </c>
      <c r="Z940" s="66" t="s">
        <v>832</v>
      </c>
      <c r="AA940" s="77" t="s">
        <v>832</v>
      </c>
      <c r="AC940" s="66" t="s">
        <v>3</v>
      </c>
    </row>
    <row r="941" spans="1:29" s="82" customFormat="1" x14ac:dyDescent="0.2">
      <c r="A941" s="83" t="s">
        <v>759</v>
      </c>
      <c r="B941" s="84" t="s">
        <v>559</v>
      </c>
      <c r="C941" s="83" t="s">
        <v>961</v>
      </c>
      <c r="D941" s="83" t="s">
        <v>890</v>
      </c>
      <c r="E941" s="83" t="s">
        <v>962</v>
      </c>
      <c r="F941" s="83" t="s">
        <v>883</v>
      </c>
      <c r="G941" s="85">
        <v>6257</v>
      </c>
      <c r="H941" s="86">
        <v>4</v>
      </c>
      <c r="I941" s="87">
        <v>6266</v>
      </c>
      <c r="J941" s="88">
        <v>6.3836578359399937E-4</v>
      </c>
      <c r="K941" s="89">
        <v>9521</v>
      </c>
      <c r="L941" s="86">
        <v>1</v>
      </c>
      <c r="M941" s="86">
        <v>9530</v>
      </c>
      <c r="N941" s="88">
        <v>1.049317943336831E-4</v>
      </c>
      <c r="O941" s="89">
        <v>13880</v>
      </c>
      <c r="P941" s="86">
        <v>0</v>
      </c>
      <c r="Q941" s="86">
        <v>13896</v>
      </c>
      <c r="R941" s="90">
        <v>0</v>
      </c>
      <c r="S941" s="86">
        <v>29658</v>
      </c>
      <c r="T941" s="86">
        <v>5</v>
      </c>
      <c r="U941" s="86">
        <v>29692</v>
      </c>
      <c r="V941" s="91">
        <v>1.6856015912079E-4</v>
      </c>
      <c r="W941" s="95">
        <v>5.4733217448531701E-5</v>
      </c>
      <c r="X941" s="93">
        <v>3.9331896941281801E-4</v>
      </c>
      <c r="Y941" s="83" t="s">
        <v>832</v>
      </c>
      <c r="Z941" s="83" t="s">
        <v>832</v>
      </c>
      <c r="AA941" s="93" t="s">
        <v>832</v>
      </c>
      <c r="AC941" s="83" t="s">
        <v>3</v>
      </c>
    </row>
    <row r="942" spans="1:29" s="78" customFormat="1" x14ac:dyDescent="0.2">
      <c r="A942" s="66" t="s">
        <v>758</v>
      </c>
      <c r="B942" s="71" t="s">
        <v>68</v>
      </c>
      <c r="C942" s="66" t="s">
        <v>963</v>
      </c>
      <c r="D942" s="66" t="s">
        <v>308</v>
      </c>
      <c r="E942" s="66" t="s">
        <v>28</v>
      </c>
      <c r="F942" s="66" t="s">
        <v>867</v>
      </c>
      <c r="G942" s="72" t="s">
        <v>832</v>
      </c>
      <c r="H942" s="73" t="s">
        <v>832</v>
      </c>
      <c r="I942" s="74" t="s">
        <v>832</v>
      </c>
      <c r="J942" s="68" t="s">
        <v>832</v>
      </c>
      <c r="K942" s="75" t="s">
        <v>832</v>
      </c>
      <c r="L942" s="73" t="s">
        <v>832</v>
      </c>
      <c r="M942" s="73" t="s">
        <v>832</v>
      </c>
      <c r="N942" s="68" t="s">
        <v>832</v>
      </c>
      <c r="O942" s="75" t="s">
        <v>832</v>
      </c>
      <c r="P942" s="73" t="s">
        <v>832</v>
      </c>
      <c r="Q942" s="73" t="s">
        <v>832</v>
      </c>
      <c r="R942" s="69" t="s">
        <v>832</v>
      </c>
      <c r="S942" s="73" t="s">
        <v>832</v>
      </c>
      <c r="T942" s="73" t="s">
        <v>832</v>
      </c>
      <c r="U942" s="73" t="s">
        <v>832</v>
      </c>
      <c r="V942" s="76" t="s">
        <v>832</v>
      </c>
      <c r="W942" s="66" t="s">
        <v>832</v>
      </c>
      <c r="X942" s="77" t="s">
        <v>832</v>
      </c>
      <c r="Y942" s="66" t="s">
        <v>832</v>
      </c>
      <c r="Z942" s="66" t="s">
        <v>832</v>
      </c>
      <c r="AA942" s="77" t="s">
        <v>832</v>
      </c>
      <c r="AC942" s="66" t="s">
        <v>242</v>
      </c>
    </row>
    <row r="943" spans="1:29" s="78" customFormat="1" x14ac:dyDescent="0.2">
      <c r="A943" s="66" t="s">
        <v>758</v>
      </c>
      <c r="B943" s="71" t="s">
        <v>68</v>
      </c>
      <c r="C943" s="66" t="s">
        <v>963</v>
      </c>
      <c r="D943" s="66" t="s">
        <v>308</v>
      </c>
      <c r="E943" s="66" t="s">
        <v>28</v>
      </c>
      <c r="F943" s="66" t="s">
        <v>868</v>
      </c>
      <c r="G943" s="72" t="s">
        <v>832</v>
      </c>
      <c r="H943" s="73" t="s">
        <v>832</v>
      </c>
      <c r="I943" s="74" t="s">
        <v>832</v>
      </c>
      <c r="J943" s="68" t="s">
        <v>832</v>
      </c>
      <c r="K943" s="75" t="s">
        <v>832</v>
      </c>
      <c r="L943" s="73" t="s">
        <v>832</v>
      </c>
      <c r="M943" s="73" t="s">
        <v>832</v>
      </c>
      <c r="N943" s="68" t="s">
        <v>832</v>
      </c>
      <c r="O943" s="75" t="s">
        <v>832</v>
      </c>
      <c r="P943" s="73" t="s">
        <v>832</v>
      </c>
      <c r="Q943" s="73" t="s">
        <v>832</v>
      </c>
      <c r="R943" s="69" t="s">
        <v>832</v>
      </c>
      <c r="S943" s="73" t="s">
        <v>832</v>
      </c>
      <c r="T943" s="73" t="s">
        <v>832</v>
      </c>
      <c r="U943" s="73" t="s">
        <v>832</v>
      </c>
      <c r="V943" s="76" t="s">
        <v>832</v>
      </c>
      <c r="W943" s="66" t="s">
        <v>832</v>
      </c>
      <c r="X943" s="77" t="s">
        <v>832</v>
      </c>
      <c r="Y943" s="66" t="s">
        <v>832</v>
      </c>
      <c r="Z943" s="66" t="s">
        <v>832</v>
      </c>
      <c r="AA943" s="77" t="s">
        <v>832</v>
      </c>
      <c r="AC943" s="66" t="s">
        <v>242</v>
      </c>
    </row>
    <row r="944" spans="1:29" s="78" customFormat="1" x14ac:dyDescent="0.2">
      <c r="A944" s="66" t="s">
        <v>758</v>
      </c>
      <c r="B944" s="71" t="s">
        <v>68</v>
      </c>
      <c r="C944" s="66" t="s">
        <v>963</v>
      </c>
      <c r="D944" s="66" t="s">
        <v>308</v>
      </c>
      <c r="E944" s="66" t="s">
        <v>28</v>
      </c>
      <c r="F944" s="66" t="s">
        <v>869</v>
      </c>
      <c r="G944" s="72">
        <v>158286</v>
      </c>
      <c r="H944" s="73">
        <v>136938</v>
      </c>
      <c r="I944" s="74">
        <v>295331</v>
      </c>
      <c r="J944" s="68">
        <v>0.46367634958741211</v>
      </c>
      <c r="K944" s="75">
        <v>65297</v>
      </c>
      <c r="L944" s="73">
        <v>50933</v>
      </c>
      <c r="M944" s="73">
        <v>116256</v>
      </c>
      <c r="N944" s="68">
        <v>0.43811072116707955</v>
      </c>
      <c r="O944" s="75">
        <v>119731</v>
      </c>
      <c r="P944" s="73">
        <v>107893</v>
      </c>
      <c r="Q944" s="73">
        <v>227708</v>
      </c>
      <c r="R944" s="69">
        <v>0.47382173661004445</v>
      </c>
      <c r="S944" s="73">
        <v>343314</v>
      </c>
      <c r="T944" s="73">
        <v>295764</v>
      </c>
      <c r="U944" s="73">
        <v>639295</v>
      </c>
      <c r="V944" s="76">
        <v>0.46279796832311498</v>
      </c>
      <c r="W944" s="66">
        <v>0.46157489394276402</v>
      </c>
      <c r="X944" s="77">
        <v>0.46402137995572301</v>
      </c>
      <c r="Y944" s="66">
        <v>0.462694380130376</v>
      </c>
      <c r="Z944" s="66">
        <v>0.46147176362883202</v>
      </c>
      <c r="AA944" s="77">
        <v>0.46391729535526199</v>
      </c>
      <c r="AC944" s="66" t="s">
        <v>242</v>
      </c>
    </row>
    <row r="945" spans="1:29" s="78" customFormat="1" x14ac:dyDescent="0.2">
      <c r="A945" s="66" t="s">
        <v>758</v>
      </c>
      <c r="B945" s="71" t="s">
        <v>68</v>
      </c>
      <c r="C945" s="66" t="s">
        <v>963</v>
      </c>
      <c r="D945" s="66" t="s">
        <v>308</v>
      </c>
      <c r="E945" s="66" t="s">
        <v>28</v>
      </c>
      <c r="F945" s="66" t="s">
        <v>870</v>
      </c>
      <c r="G945" s="72">
        <v>230863</v>
      </c>
      <c r="H945" s="73">
        <v>28</v>
      </c>
      <c r="I945" s="74">
        <v>230930</v>
      </c>
      <c r="J945" s="68">
        <v>1.2124886329190665E-4</v>
      </c>
      <c r="K945" s="75">
        <v>270742</v>
      </c>
      <c r="L945" s="73">
        <v>45</v>
      </c>
      <c r="M945" s="73">
        <v>270840</v>
      </c>
      <c r="N945" s="68">
        <v>1.6614975631369075E-4</v>
      </c>
      <c r="O945" s="75">
        <v>265089</v>
      </c>
      <c r="P945" s="73">
        <v>38</v>
      </c>
      <c r="Q945" s="73">
        <v>265174</v>
      </c>
      <c r="R945" s="69">
        <v>1.4330213369334851E-4</v>
      </c>
      <c r="S945" s="73">
        <v>766694</v>
      </c>
      <c r="T945" s="73">
        <v>111</v>
      </c>
      <c r="U945" s="73">
        <v>766944</v>
      </c>
      <c r="V945" s="76">
        <v>1.44756489589922E-4</v>
      </c>
      <c r="W945" s="66">
        <v>1.19084305073223E-4</v>
      </c>
      <c r="X945" s="77">
        <v>1.7432157608105399E-4</v>
      </c>
      <c r="Y945" s="81">
        <v>1.03135696775839E-16</v>
      </c>
      <c r="Z945" s="66">
        <v>0</v>
      </c>
      <c r="AA945" s="79">
        <v>1.3199705675779899E-5</v>
      </c>
      <c r="AC945" s="66" t="s">
        <v>242</v>
      </c>
    </row>
    <row r="946" spans="1:29" s="78" customFormat="1" x14ac:dyDescent="0.2">
      <c r="A946" s="66" t="s">
        <v>758</v>
      </c>
      <c r="B946" s="71" t="s">
        <v>68</v>
      </c>
      <c r="C946" s="66" t="s">
        <v>963</v>
      </c>
      <c r="D946" s="66" t="s">
        <v>308</v>
      </c>
      <c r="E946" s="66" t="s">
        <v>28</v>
      </c>
      <c r="F946" s="66" t="s">
        <v>871</v>
      </c>
      <c r="G946" s="72" t="s">
        <v>832</v>
      </c>
      <c r="H946" s="73" t="s">
        <v>832</v>
      </c>
      <c r="I946" s="74" t="s">
        <v>832</v>
      </c>
      <c r="J946" s="68" t="s">
        <v>832</v>
      </c>
      <c r="K946" s="75">
        <v>8821</v>
      </c>
      <c r="L946" s="73">
        <v>2</v>
      </c>
      <c r="M946" s="73">
        <v>8823</v>
      </c>
      <c r="N946" s="68">
        <v>2.2668026748271563E-4</v>
      </c>
      <c r="O946" s="75" t="s">
        <v>832</v>
      </c>
      <c r="P946" s="73" t="s">
        <v>832</v>
      </c>
      <c r="Q946" s="73" t="s">
        <v>832</v>
      </c>
      <c r="R946" s="69" t="s">
        <v>832</v>
      </c>
      <c r="S946" s="73">
        <v>8821</v>
      </c>
      <c r="T946" s="73">
        <v>2</v>
      </c>
      <c r="U946" s="73">
        <v>8823</v>
      </c>
      <c r="V946" s="76">
        <v>2.2668026748271601E-4</v>
      </c>
      <c r="W946" s="81">
        <v>2.7453211021581702E-5</v>
      </c>
      <c r="X946" s="77">
        <v>8.1860465534220803E-4</v>
      </c>
      <c r="Y946" s="81">
        <v>3.45698718161854E-5</v>
      </c>
      <c r="Z946" s="66">
        <v>0</v>
      </c>
      <c r="AA946" s="77">
        <v>5.0799315650633804E-4</v>
      </c>
      <c r="AC946" s="66" t="s">
        <v>242</v>
      </c>
    </row>
    <row r="947" spans="1:29" s="78" customFormat="1" x14ac:dyDescent="0.2">
      <c r="A947" s="66" t="s">
        <v>758</v>
      </c>
      <c r="B947" s="71" t="s">
        <v>68</v>
      </c>
      <c r="C947" s="66" t="s">
        <v>963</v>
      </c>
      <c r="D947" s="66" t="s">
        <v>308</v>
      </c>
      <c r="E947" s="66" t="s">
        <v>28</v>
      </c>
      <c r="F947" s="66" t="s">
        <v>872</v>
      </c>
      <c r="G947" s="72">
        <v>151489</v>
      </c>
      <c r="H947" s="73">
        <v>65</v>
      </c>
      <c r="I947" s="74">
        <v>151585</v>
      </c>
      <c r="J947" s="68">
        <v>4.2880232212949831E-4</v>
      </c>
      <c r="K947" s="75">
        <v>234907</v>
      </c>
      <c r="L947" s="73">
        <v>55</v>
      </c>
      <c r="M947" s="73">
        <v>234993</v>
      </c>
      <c r="N947" s="68">
        <v>2.340495248794645E-4</v>
      </c>
      <c r="O947" s="75">
        <v>178940</v>
      </c>
      <c r="P947" s="73">
        <v>40</v>
      </c>
      <c r="Q947" s="73">
        <v>179002</v>
      </c>
      <c r="R947" s="69">
        <v>2.2346119037776113E-4</v>
      </c>
      <c r="S947" s="73">
        <v>565336</v>
      </c>
      <c r="T947" s="73">
        <v>160</v>
      </c>
      <c r="U947" s="73">
        <v>565580</v>
      </c>
      <c r="V947" s="76">
        <v>2.8293745667520203E-4</v>
      </c>
      <c r="W947" s="66">
        <v>2.40799672987297E-4</v>
      </c>
      <c r="X947" s="77">
        <v>3.3032580483711201E-4</v>
      </c>
      <c r="Y947" s="81">
        <v>9.0762944062419205E-5</v>
      </c>
      <c r="Z947" s="81">
        <v>4.2336619575671803E-5</v>
      </c>
      <c r="AA947" s="77">
        <v>1.4241057102390401E-4</v>
      </c>
      <c r="AC947" s="66" t="s">
        <v>242</v>
      </c>
    </row>
    <row r="948" spans="1:29" s="78" customFormat="1" x14ac:dyDescent="0.2">
      <c r="A948" s="66" t="s">
        <v>758</v>
      </c>
      <c r="B948" s="71" t="s">
        <v>68</v>
      </c>
      <c r="C948" s="66" t="s">
        <v>963</v>
      </c>
      <c r="D948" s="66" t="s">
        <v>308</v>
      </c>
      <c r="E948" s="66" t="s">
        <v>28</v>
      </c>
      <c r="F948" s="66" t="s">
        <v>873</v>
      </c>
      <c r="G948" s="72">
        <v>175223</v>
      </c>
      <c r="H948" s="73">
        <v>17</v>
      </c>
      <c r="I948" s="74">
        <v>175276</v>
      </c>
      <c r="J948" s="68">
        <v>9.6989890230265416E-5</v>
      </c>
      <c r="K948" s="75">
        <v>267217</v>
      </c>
      <c r="L948" s="73">
        <v>58</v>
      </c>
      <c r="M948" s="73">
        <v>267320</v>
      </c>
      <c r="N948" s="68">
        <v>2.1696842735298519E-4</v>
      </c>
      <c r="O948" s="75">
        <v>138853</v>
      </c>
      <c r="P948" s="73">
        <v>12</v>
      </c>
      <c r="Q948" s="73">
        <v>138884</v>
      </c>
      <c r="R948" s="69">
        <v>8.6403041387056819E-5</v>
      </c>
      <c r="S948" s="73">
        <v>581293</v>
      </c>
      <c r="T948" s="73">
        <v>87</v>
      </c>
      <c r="U948" s="73">
        <v>581480</v>
      </c>
      <c r="V948" s="76">
        <v>1.4964395060029599E-4</v>
      </c>
      <c r="W948" s="66">
        <v>1.1986035196186201E-4</v>
      </c>
      <c r="X948" s="77">
        <v>1.8458203530831601E-4</v>
      </c>
      <c r="Y948" s="81">
        <v>1.09116889620923E-16</v>
      </c>
      <c r="Z948" s="66">
        <v>0</v>
      </c>
      <c r="AA948" s="79">
        <v>1.7285736939259299E-5</v>
      </c>
      <c r="AC948" s="66" t="s">
        <v>242</v>
      </c>
    </row>
    <row r="949" spans="1:29" s="78" customFormat="1" x14ac:dyDescent="0.2">
      <c r="A949" s="66" t="s">
        <v>758</v>
      </c>
      <c r="B949" s="71" t="s">
        <v>68</v>
      </c>
      <c r="C949" s="66" t="s">
        <v>963</v>
      </c>
      <c r="D949" s="66" t="s">
        <v>308</v>
      </c>
      <c r="E949" s="66" t="s">
        <v>28</v>
      </c>
      <c r="F949" s="66" t="s">
        <v>874</v>
      </c>
      <c r="G949" s="72" t="s">
        <v>832</v>
      </c>
      <c r="H949" s="73" t="s">
        <v>832</v>
      </c>
      <c r="I949" s="74" t="s">
        <v>832</v>
      </c>
      <c r="J949" s="68" t="s">
        <v>832</v>
      </c>
      <c r="K949" s="75">
        <v>97200</v>
      </c>
      <c r="L949" s="73">
        <v>19</v>
      </c>
      <c r="M949" s="73">
        <v>97228</v>
      </c>
      <c r="N949" s="68">
        <v>1.9541695807791994E-4</v>
      </c>
      <c r="O949" s="75">
        <v>81339</v>
      </c>
      <c r="P949" s="73">
        <v>6</v>
      </c>
      <c r="Q949" s="73">
        <v>81354</v>
      </c>
      <c r="R949" s="69">
        <v>7.3751751604100591E-5</v>
      </c>
      <c r="S949" s="73">
        <v>178539</v>
      </c>
      <c r="T949" s="73">
        <v>25</v>
      </c>
      <c r="U949" s="73">
        <v>178582</v>
      </c>
      <c r="V949" s="76">
        <v>1.4000582424228799E-4</v>
      </c>
      <c r="W949" s="81">
        <v>9.0606371882320802E-5</v>
      </c>
      <c r="X949" s="77">
        <v>2.0666932557014399E-4</v>
      </c>
      <c r="Y949" s="81">
        <v>9.7321912169406499E-17</v>
      </c>
      <c r="Z949" s="66">
        <v>0</v>
      </c>
      <c r="AA949" s="79">
        <v>3.5323631821658598E-5</v>
      </c>
      <c r="AC949" s="66" t="s">
        <v>242</v>
      </c>
    </row>
    <row r="950" spans="1:29" s="78" customFormat="1" x14ac:dyDescent="0.2">
      <c r="A950" s="66" t="s">
        <v>758</v>
      </c>
      <c r="B950" s="71" t="s">
        <v>68</v>
      </c>
      <c r="C950" s="66" t="s">
        <v>963</v>
      </c>
      <c r="D950" s="66" t="s">
        <v>308</v>
      </c>
      <c r="E950" s="66" t="s">
        <v>28</v>
      </c>
      <c r="F950" s="66" t="s">
        <v>875</v>
      </c>
      <c r="G950" s="72">
        <v>187968</v>
      </c>
      <c r="H950" s="73">
        <v>28</v>
      </c>
      <c r="I950" s="74">
        <v>188025</v>
      </c>
      <c r="J950" s="68">
        <v>1.4891636750432124E-4</v>
      </c>
      <c r="K950" s="75">
        <v>147977</v>
      </c>
      <c r="L950" s="73">
        <v>32</v>
      </c>
      <c r="M950" s="73">
        <v>148037</v>
      </c>
      <c r="N950" s="68">
        <v>2.1616217567229815E-4</v>
      </c>
      <c r="O950" s="75">
        <v>140323</v>
      </c>
      <c r="P950" s="73">
        <v>17</v>
      </c>
      <c r="Q950" s="73">
        <v>140366</v>
      </c>
      <c r="R950" s="69">
        <v>1.211119501873673E-4</v>
      </c>
      <c r="S950" s="73">
        <v>476268</v>
      </c>
      <c r="T950" s="73">
        <v>77</v>
      </c>
      <c r="U950" s="73">
        <v>476428</v>
      </c>
      <c r="V950" s="76">
        <v>1.61647545371527E-4</v>
      </c>
      <c r="W950" s="66">
        <v>1.2757175477332599E-4</v>
      </c>
      <c r="X950" s="77">
        <v>2.0202761702119401E-4</v>
      </c>
      <c r="Y950" s="81">
        <v>1.2226044711698001E-16</v>
      </c>
      <c r="Z950" s="66">
        <v>0</v>
      </c>
      <c r="AA950" s="79">
        <v>2.4763133434038798E-5</v>
      </c>
      <c r="AC950" s="66" t="s">
        <v>242</v>
      </c>
    </row>
    <row r="951" spans="1:29" s="78" customFormat="1" x14ac:dyDescent="0.2">
      <c r="A951" s="66" t="s">
        <v>758</v>
      </c>
      <c r="B951" s="71" t="s">
        <v>68</v>
      </c>
      <c r="C951" s="66" t="s">
        <v>963</v>
      </c>
      <c r="D951" s="66" t="s">
        <v>308</v>
      </c>
      <c r="E951" s="66" t="s">
        <v>28</v>
      </c>
      <c r="F951" s="66" t="s">
        <v>876</v>
      </c>
      <c r="G951" s="72">
        <v>255664</v>
      </c>
      <c r="H951" s="73">
        <v>35</v>
      </c>
      <c r="I951" s="74">
        <v>255743</v>
      </c>
      <c r="J951" s="68">
        <v>1.3685614073503477E-4</v>
      </c>
      <c r="K951" s="75">
        <v>73314</v>
      </c>
      <c r="L951" s="73">
        <v>31</v>
      </c>
      <c r="M951" s="73">
        <v>73351</v>
      </c>
      <c r="N951" s="68">
        <v>4.2262545841229157E-4</v>
      </c>
      <c r="O951" s="75">
        <v>72480</v>
      </c>
      <c r="P951" s="73">
        <v>7</v>
      </c>
      <c r="Q951" s="73">
        <v>72495</v>
      </c>
      <c r="R951" s="69">
        <v>9.6558383336781852E-5</v>
      </c>
      <c r="S951" s="73">
        <v>401458</v>
      </c>
      <c r="T951" s="73">
        <v>73</v>
      </c>
      <c r="U951" s="73">
        <v>401589</v>
      </c>
      <c r="V951" s="76">
        <v>1.8180414463640399E-4</v>
      </c>
      <c r="W951" s="66">
        <v>1.4250805062412499E-4</v>
      </c>
      <c r="X951" s="77">
        <v>2.28586069074154E-4</v>
      </c>
      <c r="Y951" s="81">
        <v>1.3750568225381801E-16</v>
      </c>
      <c r="Z951" s="66">
        <v>0</v>
      </c>
      <c r="AA951" s="79">
        <v>4.1450921242592802E-5</v>
      </c>
      <c r="AC951" s="66" t="s">
        <v>242</v>
      </c>
    </row>
    <row r="952" spans="1:29" s="78" customFormat="1" x14ac:dyDescent="0.2">
      <c r="A952" s="66" t="s">
        <v>758</v>
      </c>
      <c r="B952" s="71" t="s">
        <v>68</v>
      </c>
      <c r="C952" s="66" t="s">
        <v>963</v>
      </c>
      <c r="D952" s="66" t="s">
        <v>308</v>
      </c>
      <c r="E952" s="66" t="s">
        <v>28</v>
      </c>
      <c r="F952" s="66" t="s">
        <v>877</v>
      </c>
      <c r="G952" s="72">
        <v>240150</v>
      </c>
      <c r="H952" s="73">
        <v>37</v>
      </c>
      <c r="I952" s="74">
        <v>240225</v>
      </c>
      <c r="J952" s="68">
        <v>1.5402227078780309E-4</v>
      </c>
      <c r="K952" s="75">
        <v>111561</v>
      </c>
      <c r="L952" s="73">
        <v>15</v>
      </c>
      <c r="M952" s="73">
        <v>111588</v>
      </c>
      <c r="N952" s="68">
        <v>1.3442305624260673E-4</v>
      </c>
      <c r="O952" s="75">
        <v>188026</v>
      </c>
      <c r="P952" s="73">
        <v>22</v>
      </c>
      <c r="Q952" s="73">
        <v>188075</v>
      </c>
      <c r="R952" s="69">
        <v>1.1697461119234348E-4</v>
      </c>
      <c r="S952" s="73">
        <v>539737</v>
      </c>
      <c r="T952" s="73">
        <v>74</v>
      </c>
      <c r="U952" s="73">
        <v>539888</v>
      </c>
      <c r="V952" s="76">
        <v>1.3708501679291499E-4</v>
      </c>
      <c r="W952" s="66">
        <v>1.0764270807324299E-4</v>
      </c>
      <c r="X952" s="77">
        <v>1.7209467225519199E-4</v>
      </c>
      <c r="Y952" s="81">
        <v>9.3747476980873595E-17</v>
      </c>
      <c r="Z952" s="66">
        <v>0</v>
      </c>
      <c r="AA952" s="79">
        <v>1.36123681341114E-5</v>
      </c>
      <c r="AC952" s="66" t="s">
        <v>242</v>
      </c>
    </row>
    <row r="953" spans="1:29" s="78" customFormat="1" x14ac:dyDescent="0.2">
      <c r="A953" s="66" t="s">
        <v>758</v>
      </c>
      <c r="B953" s="71" t="s">
        <v>68</v>
      </c>
      <c r="C953" s="66" t="s">
        <v>963</v>
      </c>
      <c r="D953" s="66" t="s">
        <v>308</v>
      </c>
      <c r="E953" s="66" t="s">
        <v>28</v>
      </c>
      <c r="F953" s="66" t="s">
        <v>878</v>
      </c>
      <c r="G953" s="72">
        <v>255877</v>
      </c>
      <c r="H953" s="73">
        <v>63</v>
      </c>
      <c r="I953" s="74">
        <v>255975</v>
      </c>
      <c r="J953" s="68">
        <v>2.4611778493993555E-4</v>
      </c>
      <c r="K953" s="75">
        <v>202365</v>
      </c>
      <c r="L953" s="73">
        <v>40</v>
      </c>
      <c r="M953" s="73">
        <v>202439</v>
      </c>
      <c r="N953" s="68">
        <v>1.9759038525185365E-4</v>
      </c>
      <c r="O953" s="75">
        <v>233878</v>
      </c>
      <c r="P953" s="73">
        <v>38</v>
      </c>
      <c r="Q953" s="73">
        <v>233949</v>
      </c>
      <c r="R953" s="69">
        <v>1.6242856349033336E-4</v>
      </c>
      <c r="S953" s="73">
        <v>692120</v>
      </c>
      <c r="T953" s="73">
        <v>141</v>
      </c>
      <c r="U953" s="73">
        <v>692363</v>
      </c>
      <c r="V953" s="76">
        <v>2.0368040377834399E-4</v>
      </c>
      <c r="W953" s="66">
        <v>1.71452203960662E-4</v>
      </c>
      <c r="X953" s="77">
        <v>2.4020548741674001E-4</v>
      </c>
      <c r="Y953" s="81">
        <v>1.1656653127456799E-5</v>
      </c>
      <c r="Z953" s="66">
        <v>0</v>
      </c>
      <c r="AA953" s="79">
        <v>5.4030307515818497E-5</v>
      </c>
      <c r="AC953" s="66" t="s">
        <v>242</v>
      </c>
    </row>
    <row r="954" spans="1:29" s="78" customFormat="1" x14ac:dyDescent="0.2">
      <c r="A954" s="66" t="s">
        <v>758</v>
      </c>
      <c r="B954" s="71" t="s">
        <v>68</v>
      </c>
      <c r="C954" s="66" t="s">
        <v>963</v>
      </c>
      <c r="D954" s="66" t="s">
        <v>308</v>
      </c>
      <c r="E954" s="66" t="s">
        <v>28</v>
      </c>
      <c r="F954" s="66" t="s">
        <v>879</v>
      </c>
      <c r="G954" s="72">
        <v>248174</v>
      </c>
      <c r="H954" s="73">
        <v>43</v>
      </c>
      <c r="I954" s="74">
        <v>248253</v>
      </c>
      <c r="J954" s="68">
        <v>1.7321039423491357E-4</v>
      </c>
      <c r="K954" s="75">
        <v>185081</v>
      </c>
      <c r="L954" s="73">
        <v>40</v>
      </c>
      <c r="M954" s="73">
        <v>185143</v>
      </c>
      <c r="N954" s="68">
        <v>2.1604921601140739E-4</v>
      </c>
      <c r="O954" s="75">
        <v>156394</v>
      </c>
      <c r="P954" s="73">
        <v>23</v>
      </c>
      <c r="Q954" s="73">
        <v>156440</v>
      </c>
      <c r="R954" s="69">
        <v>1.4702122219381231E-4</v>
      </c>
      <c r="S954" s="73">
        <v>589649</v>
      </c>
      <c r="T954" s="73">
        <v>106</v>
      </c>
      <c r="U954" s="73">
        <v>589836</v>
      </c>
      <c r="V954" s="76">
        <v>1.7973565294062801E-4</v>
      </c>
      <c r="W954" s="66">
        <v>1.47155098476423E-4</v>
      </c>
      <c r="X954" s="77">
        <v>2.17381002364593E-4</v>
      </c>
      <c r="Y954" s="81">
        <v>1.35941199978494E-16</v>
      </c>
      <c r="Z954" s="66">
        <v>0</v>
      </c>
      <c r="AA954" s="79">
        <v>3.2712411600313302E-5</v>
      </c>
      <c r="AC954" s="66" t="s">
        <v>242</v>
      </c>
    </row>
    <row r="955" spans="1:29" s="78" customFormat="1" x14ac:dyDescent="0.2">
      <c r="A955" s="66" t="s">
        <v>758</v>
      </c>
      <c r="B955" s="71" t="s">
        <v>68</v>
      </c>
      <c r="C955" s="66" t="s">
        <v>963</v>
      </c>
      <c r="D955" s="66" t="s">
        <v>308</v>
      </c>
      <c r="E955" s="66" t="s">
        <v>28</v>
      </c>
      <c r="F955" s="66" t="s">
        <v>880</v>
      </c>
      <c r="G955" s="72">
        <v>114906</v>
      </c>
      <c r="H955" s="73">
        <v>32</v>
      </c>
      <c r="I955" s="74">
        <v>114952</v>
      </c>
      <c r="J955" s="68">
        <v>2.7837706173011343E-4</v>
      </c>
      <c r="K955" s="75">
        <v>95990</v>
      </c>
      <c r="L955" s="73">
        <v>12</v>
      </c>
      <c r="M955" s="73">
        <v>96027</v>
      </c>
      <c r="N955" s="68">
        <v>1.2496485363491517E-4</v>
      </c>
      <c r="O955" s="75" t="s">
        <v>832</v>
      </c>
      <c r="P955" s="73" t="s">
        <v>832</v>
      </c>
      <c r="Q955" s="73" t="s">
        <v>832</v>
      </c>
      <c r="R955" s="69" t="s">
        <v>832</v>
      </c>
      <c r="S955" s="73">
        <v>210896</v>
      </c>
      <c r="T955" s="73">
        <v>44</v>
      </c>
      <c r="U955" s="73">
        <v>210979</v>
      </c>
      <c r="V955" s="76">
        <v>2.0859012041338801E-4</v>
      </c>
      <c r="W955" s="66">
        <v>1.5156586349841301E-4</v>
      </c>
      <c r="X955" s="77">
        <v>2.8001249902052E-4</v>
      </c>
      <c r="Y955" s="81">
        <v>1.65424984866714E-5</v>
      </c>
      <c r="Z955" s="66">
        <v>0</v>
      </c>
      <c r="AA955" s="79">
        <v>8.8084748094346296E-5</v>
      </c>
      <c r="AC955" s="66" t="s">
        <v>242</v>
      </c>
    </row>
    <row r="956" spans="1:29" s="82" customFormat="1" x14ac:dyDescent="0.2">
      <c r="A956" s="66" t="s">
        <v>758</v>
      </c>
      <c r="B956" s="71" t="s">
        <v>68</v>
      </c>
      <c r="C956" s="66" t="s">
        <v>963</v>
      </c>
      <c r="D956" s="66" t="s">
        <v>308</v>
      </c>
      <c r="E956" s="66" t="s">
        <v>28</v>
      </c>
      <c r="F956" s="66" t="s">
        <v>881</v>
      </c>
      <c r="G956" s="72">
        <v>196576</v>
      </c>
      <c r="H956" s="73">
        <v>33</v>
      </c>
      <c r="I956" s="74">
        <v>196647</v>
      </c>
      <c r="J956" s="68">
        <v>1.678133915086424E-4</v>
      </c>
      <c r="K956" s="75">
        <v>47559</v>
      </c>
      <c r="L956" s="73">
        <v>5</v>
      </c>
      <c r="M956" s="73">
        <v>47572</v>
      </c>
      <c r="N956" s="68">
        <v>1.0510384259648533E-4</v>
      </c>
      <c r="O956" s="75">
        <v>126396</v>
      </c>
      <c r="P956" s="73">
        <v>20</v>
      </c>
      <c r="Q956" s="73">
        <v>126431</v>
      </c>
      <c r="R956" s="69">
        <v>1.5818905173572937E-4</v>
      </c>
      <c r="S956" s="73">
        <v>370531</v>
      </c>
      <c r="T956" s="73">
        <v>58</v>
      </c>
      <c r="U956" s="73">
        <v>370650</v>
      </c>
      <c r="V956" s="76">
        <v>1.5650761355571799E-4</v>
      </c>
      <c r="W956" s="66">
        <v>1.18844870497543E-4</v>
      </c>
      <c r="X956" s="77">
        <v>2.02317748627583E-4</v>
      </c>
      <c r="Y956" s="66" t="s">
        <v>832</v>
      </c>
      <c r="Z956" s="66" t="s">
        <v>832</v>
      </c>
      <c r="AA956" s="77" t="s">
        <v>832</v>
      </c>
      <c r="AC956" s="66" t="s">
        <v>242</v>
      </c>
    </row>
    <row r="957" spans="1:29" s="82" customFormat="1" x14ac:dyDescent="0.2">
      <c r="A957" s="66" t="s">
        <v>758</v>
      </c>
      <c r="B957" s="71" t="s">
        <v>68</v>
      </c>
      <c r="C957" s="66" t="s">
        <v>963</v>
      </c>
      <c r="D957" s="66" t="s">
        <v>308</v>
      </c>
      <c r="E957" s="66" t="s">
        <v>28</v>
      </c>
      <c r="F957" s="66" t="s">
        <v>882</v>
      </c>
      <c r="G957" s="72">
        <v>242969</v>
      </c>
      <c r="H957" s="73">
        <v>79</v>
      </c>
      <c r="I957" s="74">
        <v>243128</v>
      </c>
      <c r="J957" s="68">
        <v>3.2493172320752857E-4</v>
      </c>
      <c r="K957" s="75">
        <v>97177</v>
      </c>
      <c r="L957" s="73">
        <v>6</v>
      </c>
      <c r="M957" s="73">
        <v>97198</v>
      </c>
      <c r="N957" s="68">
        <v>6.1729665219448961E-5</v>
      </c>
      <c r="O957" s="75">
        <v>94391</v>
      </c>
      <c r="P957" s="73">
        <v>31</v>
      </c>
      <c r="Q957" s="73">
        <v>94440</v>
      </c>
      <c r="R957" s="69">
        <v>3.2825074121135112E-4</v>
      </c>
      <c r="S957" s="73">
        <v>434537</v>
      </c>
      <c r="T957" s="73">
        <v>116</v>
      </c>
      <c r="U957" s="73">
        <v>434766</v>
      </c>
      <c r="V957" s="76">
        <v>2.6687955679588103E-4</v>
      </c>
      <c r="W957" s="66">
        <v>2.2053259932491899E-4</v>
      </c>
      <c r="X957" s="77">
        <v>3.20088089199153E-4</v>
      </c>
      <c r="Y957" s="66" t="s">
        <v>832</v>
      </c>
      <c r="Z957" s="66" t="s">
        <v>832</v>
      </c>
      <c r="AA957" s="77" t="s">
        <v>832</v>
      </c>
      <c r="AC957" s="66" t="s">
        <v>242</v>
      </c>
    </row>
    <row r="958" spans="1:29" s="82" customFormat="1" x14ac:dyDescent="0.2">
      <c r="A958" s="83" t="s">
        <v>758</v>
      </c>
      <c r="B958" s="84" t="s">
        <v>68</v>
      </c>
      <c r="C958" s="83" t="s">
        <v>963</v>
      </c>
      <c r="D958" s="83" t="s">
        <v>308</v>
      </c>
      <c r="E958" s="83" t="s">
        <v>28</v>
      </c>
      <c r="F958" s="83" t="s">
        <v>883</v>
      </c>
      <c r="G958" s="85">
        <v>163670</v>
      </c>
      <c r="H958" s="86">
        <v>18</v>
      </c>
      <c r="I958" s="87">
        <v>163723</v>
      </c>
      <c r="J958" s="88">
        <v>1.099417919290509E-4</v>
      </c>
      <c r="K958" s="89">
        <v>124081</v>
      </c>
      <c r="L958" s="86">
        <v>22</v>
      </c>
      <c r="M958" s="86">
        <v>124119</v>
      </c>
      <c r="N958" s="88">
        <v>1.7724925273326404E-4</v>
      </c>
      <c r="O958" s="89">
        <v>162174</v>
      </c>
      <c r="P958" s="86">
        <v>27</v>
      </c>
      <c r="Q958" s="86">
        <v>162231</v>
      </c>
      <c r="R958" s="90">
        <v>1.664293507406106E-4</v>
      </c>
      <c r="S958" s="86">
        <v>449925</v>
      </c>
      <c r="T958" s="86">
        <v>67</v>
      </c>
      <c r="U958" s="86">
        <v>450073</v>
      </c>
      <c r="V958" s="91">
        <v>1.48891535849526E-4</v>
      </c>
      <c r="W958" s="83">
        <v>1.1539069998422999E-4</v>
      </c>
      <c r="X958" s="93">
        <v>1.8908318708223999E-4</v>
      </c>
      <c r="Y958" s="83" t="s">
        <v>832</v>
      </c>
      <c r="Z958" s="83" t="s">
        <v>832</v>
      </c>
      <c r="AA958" s="93" t="s">
        <v>832</v>
      </c>
      <c r="AC958" s="83" t="s">
        <v>242</v>
      </c>
    </row>
    <row r="959" spans="1:29" s="78" customFormat="1" x14ac:dyDescent="0.2">
      <c r="A959" s="66" t="s">
        <v>757</v>
      </c>
      <c r="B959" s="71" t="s">
        <v>578</v>
      </c>
      <c r="C959" s="66" t="s">
        <v>964</v>
      </c>
      <c r="D959" s="66" t="s">
        <v>28</v>
      </c>
      <c r="E959" s="66" t="s">
        <v>320</v>
      </c>
      <c r="F959" s="66" t="s">
        <v>867</v>
      </c>
      <c r="G959" s="72">
        <v>1993</v>
      </c>
      <c r="H959" s="73">
        <v>2259</v>
      </c>
      <c r="I959" s="74">
        <v>4253</v>
      </c>
      <c r="J959" s="68">
        <v>0.53115447919115921</v>
      </c>
      <c r="K959" s="75">
        <v>2171</v>
      </c>
      <c r="L959" s="73">
        <v>2076</v>
      </c>
      <c r="M959" s="73">
        <v>4247</v>
      </c>
      <c r="N959" s="68">
        <v>0.4888156345655757</v>
      </c>
      <c r="O959" s="75">
        <v>2707</v>
      </c>
      <c r="P959" s="73">
        <v>2229</v>
      </c>
      <c r="Q959" s="73">
        <v>4940</v>
      </c>
      <c r="R959" s="69">
        <v>0.45121457489878541</v>
      </c>
      <c r="S959" s="73">
        <v>6871</v>
      </c>
      <c r="T959" s="73">
        <v>6564</v>
      </c>
      <c r="U959" s="73">
        <v>13440</v>
      </c>
      <c r="V959" s="76">
        <v>0.488574618533681</v>
      </c>
      <c r="W959" s="66">
        <v>0.48008813405536699</v>
      </c>
      <c r="X959" s="77">
        <v>0.49706605392859798</v>
      </c>
      <c r="Y959" s="66">
        <v>0.48855077798298402</v>
      </c>
      <c r="Z959" s="66">
        <v>0.48010062051649599</v>
      </c>
      <c r="AA959" s="77">
        <v>0.49700529112574199</v>
      </c>
      <c r="AC959" s="66" t="s">
        <v>28</v>
      </c>
    </row>
    <row r="960" spans="1:29" s="78" customFormat="1" x14ac:dyDescent="0.2">
      <c r="A960" s="66" t="s">
        <v>757</v>
      </c>
      <c r="B960" s="71" t="s">
        <v>578</v>
      </c>
      <c r="C960" s="66" t="s">
        <v>964</v>
      </c>
      <c r="D960" s="66" t="s">
        <v>28</v>
      </c>
      <c r="E960" s="66" t="s">
        <v>320</v>
      </c>
      <c r="F960" s="66" t="s">
        <v>868</v>
      </c>
      <c r="G960" s="72">
        <v>2360</v>
      </c>
      <c r="H960" s="73">
        <v>2052</v>
      </c>
      <c r="I960" s="74">
        <v>4414</v>
      </c>
      <c r="J960" s="68">
        <v>0.46488445854100591</v>
      </c>
      <c r="K960" s="75">
        <v>1892</v>
      </c>
      <c r="L960" s="73">
        <v>2128</v>
      </c>
      <c r="M960" s="73">
        <v>4020</v>
      </c>
      <c r="N960" s="68">
        <v>0.52935323383084576</v>
      </c>
      <c r="O960" s="75">
        <v>3021</v>
      </c>
      <c r="P960" s="73">
        <v>3197</v>
      </c>
      <c r="Q960" s="73">
        <v>6219</v>
      </c>
      <c r="R960" s="69">
        <v>0.5140697861392507</v>
      </c>
      <c r="S960" s="73">
        <v>7273</v>
      </c>
      <c r="T960" s="73">
        <v>7377</v>
      </c>
      <c r="U960" s="73">
        <v>14653</v>
      </c>
      <c r="V960" s="76">
        <v>0.50354948805460797</v>
      </c>
      <c r="W960" s="66">
        <v>0.49541899628895297</v>
      </c>
      <c r="X960" s="77">
        <v>0.51167856963054403</v>
      </c>
      <c r="Y960" s="66">
        <v>0.50352634719602196</v>
      </c>
      <c r="Z960" s="66">
        <v>0.49542951388413897</v>
      </c>
      <c r="AA960" s="77">
        <v>0.51162193624604502</v>
      </c>
      <c r="AC960" s="66" t="s">
        <v>28</v>
      </c>
    </row>
    <row r="961" spans="1:29" s="78" customFormat="1" x14ac:dyDescent="0.2">
      <c r="A961" s="66" t="s">
        <v>757</v>
      </c>
      <c r="B961" s="71" t="s">
        <v>578</v>
      </c>
      <c r="C961" s="66" t="s">
        <v>964</v>
      </c>
      <c r="D961" s="66" t="s">
        <v>28</v>
      </c>
      <c r="E961" s="66" t="s">
        <v>320</v>
      </c>
      <c r="F961" s="66" t="s">
        <v>869</v>
      </c>
      <c r="G961" s="72">
        <v>42958</v>
      </c>
      <c r="H961" s="73">
        <v>42981</v>
      </c>
      <c r="I961" s="74">
        <v>85962</v>
      </c>
      <c r="J961" s="68">
        <v>0.5</v>
      </c>
      <c r="K961" s="75">
        <v>38017</v>
      </c>
      <c r="L961" s="73">
        <v>41626</v>
      </c>
      <c r="M961" s="73">
        <v>79668</v>
      </c>
      <c r="N961" s="68">
        <v>0.52249334739167541</v>
      </c>
      <c r="O961" s="75">
        <v>34242</v>
      </c>
      <c r="P961" s="73">
        <v>34696</v>
      </c>
      <c r="Q961" s="73">
        <v>68963</v>
      </c>
      <c r="R961" s="69">
        <v>0.50311036352826877</v>
      </c>
      <c r="S961" s="73">
        <v>115217</v>
      </c>
      <c r="T961" s="73">
        <v>119303</v>
      </c>
      <c r="U961" s="73">
        <v>234593</v>
      </c>
      <c r="V961" s="76">
        <v>0.50871141054067903</v>
      </c>
      <c r="W961" s="66">
        <v>0.50668587227120798</v>
      </c>
      <c r="X961" s="77">
        <v>0.51073673348885495</v>
      </c>
      <c r="Y961" s="66">
        <v>0.50868851161854201</v>
      </c>
      <c r="Z961" s="66">
        <v>0.50666489744017995</v>
      </c>
      <c r="AA961" s="77">
        <v>0.51071193240402801</v>
      </c>
      <c r="AC961" s="66" t="s">
        <v>28</v>
      </c>
    </row>
    <row r="962" spans="1:29" s="78" customFormat="1" x14ac:dyDescent="0.2">
      <c r="A962" s="66" t="s">
        <v>757</v>
      </c>
      <c r="B962" s="71" t="s">
        <v>578</v>
      </c>
      <c r="C962" s="66" t="s">
        <v>964</v>
      </c>
      <c r="D962" s="66" t="s">
        <v>28</v>
      </c>
      <c r="E962" s="66" t="s">
        <v>320</v>
      </c>
      <c r="F962" s="66" t="s">
        <v>870</v>
      </c>
      <c r="G962" s="72">
        <v>4906</v>
      </c>
      <c r="H962" s="73">
        <v>0</v>
      </c>
      <c r="I962" s="74">
        <v>4906</v>
      </c>
      <c r="J962" s="68">
        <v>0</v>
      </c>
      <c r="K962" s="75">
        <v>5766</v>
      </c>
      <c r="L962" s="73">
        <v>1</v>
      </c>
      <c r="M962" s="73">
        <v>5769</v>
      </c>
      <c r="N962" s="68">
        <v>1.733402669440111E-4</v>
      </c>
      <c r="O962" s="75">
        <v>5139</v>
      </c>
      <c r="P962" s="73">
        <v>0</v>
      </c>
      <c r="Q962" s="73">
        <v>5140</v>
      </c>
      <c r="R962" s="69">
        <v>0</v>
      </c>
      <c r="S962" s="73">
        <v>15811</v>
      </c>
      <c r="T962" s="73">
        <v>1</v>
      </c>
      <c r="U962" s="73">
        <v>15815</v>
      </c>
      <c r="V962" s="80">
        <v>6.3243106501391301E-5</v>
      </c>
      <c r="W962" s="81">
        <v>1.6011755448492899E-6</v>
      </c>
      <c r="X962" s="77">
        <v>3.5231710139009E-4</v>
      </c>
      <c r="Y962" s="81">
        <v>2.3884036794097802E-5</v>
      </c>
      <c r="Z962" s="66">
        <v>0</v>
      </c>
      <c r="AA962" s="77">
        <v>2.3908011001943E-4</v>
      </c>
      <c r="AC962" s="66" t="s">
        <v>28</v>
      </c>
    </row>
    <row r="963" spans="1:29" s="78" customFormat="1" x14ac:dyDescent="0.2">
      <c r="A963" s="66" t="s">
        <v>757</v>
      </c>
      <c r="B963" s="71" t="s">
        <v>578</v>
      </c>
      <c r="C963" s="66" t="s">
        <v>964</v>
      </c>
      <c r="D963" s="66" t="s">
        <v>28</v>
      </c>
      <c r="E963" s="66" t="s">
        <v>320</v>
      </c>
      <c r="F963" s="66" t="s">
        <v>871</v>
      </c>
      <c r="G963" s="72">
        <v>3778</v>
      </c>
      <c r="H963" s="73">
        <v>0</v>
      </c>
      <c r="I963" s="74">
        <v>3778</v>
      </c>
      <c r="J963" s="68">
        <v>0</v>
      </c>
      <c r="K963" s="75">
        <v>7227</v>
      </c>
      <c r="L963" s="73">
        <v>1</v>
      </c>
      <c r="M963" s="73">
        <v>7231</v>
      </c>
      <c r="N963" s="68">
        <v>1.3829345871940258E-4</v>
      </c>
      <c r="O963" s="75">
        <v>4775</v>
      </c>
      <c r="P963" s="73">
        <v>0</v>
      </c>
      <c r="Q963" s="73">
        <v>4776</v>
      </c>
      <c r="R963" s="69">
        <v>0</v>
      </c>
      <c r="S963" s="73">
        <v>15780</v>
      </c>
      <c r="T963" s="73">
        <v>1</v>
      </c>
      <c r="U963" s="73">
        <v>15785</v>
      </c>
      <c r="V963" s="80">
        <v>6.3367340472720402E-5</v>
      </c>
      <c r="W963" s="81">
        <v>1.60432087163935E-6</v>
      </c>
      <c r="X963" s="77">
        <v>3.53009088475105E-4</v>
      </c>
      <c r="Y963" s="81">
        <v>2.39962664535027E-5</v>
      </c>
      <c r="Z963" s="66">
        <v>0</v>
      </c>
      <c r="AA963" s="77">
        <v>2.3961501075178199E-4</v>
      </c>
      <c r="AC963" s="66" t="s">
        <v>28</v>
      </c>
    </row>
    <row r="964" spans="1:29" s="78" customFormat="1" x14ac:dyDescent="0.2">
      <c r="A964" s="66" t="s">
        <v>757</v>
      </c>
      <c r="B964" s="71" t="s">
        <v>578</v>
      </c>
      <c r="C964" s="66" t="s">
        <v>964</v>
      </c>
      <c r="D964" s="66" t="s">
        <v>28</v>
      </c>
      <c r="E964" s="66" t="s">
        <v>320</v>
      </c>
      <c r="F964" s="66" t="s">
        <v>872</v>
      </c>
      <c r="G964" s="72">
        <v>4663</v>
      </c>
      <c r="H964" s="73">
        <v>0</v>
      </c>
      <c r="I964" s="74">
        <v>4664</v>
      </c>
      <c r="J964" s="68">
        <v>0</v>
      </c>
      <c r="K964" s="75">
        <v>10389</v>
      </c>
      <c r="L964" s="73">
        <v>0</v>
      </c>
      <c r="M964" s="73">
        <v>10390</v>
      </c>
      <c r="N964" s="68">
        <v>0</v>
      </c>
      <c r="O964" s="75">
        <v>6573</v>
      </c>
      <c r="P964" s="73">
        <v>2</v>
      </c>
      <c r="Q964" s="73">
        <v>6576</v>
      </c>
      <c r="R964" s="69">
        <v>3.0413625304136254E-4</v>
      </c>
      <c r="S964" s="73">
        <v>21625</v>
      </c>
      <c r="T964" s="73">
        <v>2</v>
      </c>
      <c r="U964" s="73">
        <v>21630</v>
      </c>
      <c r="V964" s="80">
        <v>9.24769963471586E-5</v>
      </c>
      <c r="W964" s="81">
        <v>1.11995894984924E-5</v>
      </c>
      <c r="X964" s="77">
        <v>3.3401835872704302E-4</v>
      </c>
      <c r="Y964" s="81">
        <v>5.1336807036556402E-5</v>
      </c>
      <c r="Z964" s="66">
        <v>0</v>
      </c>
      <c r="AA964" s="77">
        <v>2.4576557819718301E-4</v>
      </c>
      <c r="AC964" s="66" t="s">
        <v>28</v>
      </c>
    </row>
    <row r="965" spans="1:29" s="78" customFormat="1" x14ac:dyDescent="0.2">
      <c r="A965" s="66" t="s">
        <v>757</v>
      </c>
      <c r="B965" s="71" t="s">
        <v>578</v>
      </c>
      <c r="C965" s="66" t="s">
        <v>964</v>
      </c>
      <c r="D965" s="66" t="s">
        <v>28</v>
      </c>
      <c r="E965" s="66" t="s">
        <v>320</v>
      </c>
      <c r="F965" s="66" t="s">
        <v>873</v>
      </c>
      <c r="G965" s="72">
        <v>3251</v>
      </c>
      <c r="H965" s="73">
        <v>1</v>
      </c>
      <c r="I965" s="74">
        <v>3253</v>
      </c>
      <c r="J965" s="68">
        <v>3.074085459575776E-4</v>
      </c>
      <c r="K965" s="75">
        <v>11770</v>
      </c>
      <c r="L965" s="73">
        <v>0</v>
      </c>
      <c r="M965" s="73">
        <v>11772</v>
      </c>
      <c r="N965" s="68">
        <v>0</v>
      </c>
      <c r="O965" s="75">
        <v>9745</v>
      </c>
      <c r="P965" s="73">
        <v>1</v>
      </c>
      <c r="Q965" s="73">
        <v>9746</v>
      </c>
      <c r="R965" s="69">
        <v>1.0260619741432382E-4</v>
      </c>
      <c r="S965" s="73">
        <v>24766</v>
      </c>
      <c r="T965" s="73">
        <v>2</v>
      </c>
      <c r="U965" s="73">
        <v>24771</v>
      </c>
      <c r="V965" s="80">
        <v>8.0749354005168003E-5</v>
      </c>
      <c r="W965" s="81">
        <v>9.7792709914318606E-6</v>
      </c>
      <c r="X965" s="77">
        <v>2.9166366689819601E-4</v>
      </c>
      <c r="Y965" s="81">
        <v>4.0301224804754299E-5</v>
      </c>
      <c r="Z965" s="66">
        <v>0</v>
      </c>
      <c r="AA965" s="77">
        <v>2.1039225701041599E-4</v>
      </c>
      <c r="AC965" s="66" t="s">
        <v>28</v>
      </c>
    </row>
    <row r="966" spans="1:29" s="78" customFormat="1" x14ac:dyDescent="0.2">
      <c r="A966" s="66" t="s">
        <v>757</v>
      </c>
      <c r="B966" s="71" t="s">
        <v>578</v>
      </c>
      <c r="C966" s="66" t="s">
        <v>964</v>
      </c>
      <c r="D966" s="66" t="s">
        <v>28</v>
      </c>
      <c r="E966" s="66" t="s">
        <v>320</v>
      </c>
      <c r="F966" s="66" t="s">
        <v>874</v>
      </c>
      <c r="G966" s="72" t="s">
        <v>832</v>
      </c>
      <c r="H966" s="73" t="s">
        <v>832</v>
      </c>
      <c r="I966" s="74" t="s">
        <v>832</v>
      </c>
      <c r="J966" s="68" t="s">
        <v>832</v>
      </c>
      <c r="K966" s="75" t="s">
        <v>832</v>
      </c>
      <c r="L966" s="73" t="s">
        <v>832</v>
      </c>
      <c r="M966" s="73" t="s">
        <v>832</v>
      </c>
      <c r="N966" s="68" t="s">
        <v>832</v>
      </c>
      <c r="O966" s="75" t="s">
        <v>832</v>
      </c>
      <c r="P966" s="73" t="s">
        <v>832</v>
      </c>
      <c r="Q966" s="73" t="s">
        <v>832</v>
      </c>
      <c r="R966" s="69" t="s">
        <v>832</v>
      </c>
      <c r="S966" s="73" t="s">
        <v>832</v>
      </c>
      <c r="T966" s="73" t="s">
        <v>832</v>
      </c>
      <c r="U966" s="197" t="s">
        <v>832</v>
      </c>
      <c r="V966" s="76" t="s">
        <v>832</v>
      </c>
      <c r="W966" s="66" t="s">
        <v>832</v>
      </c>
      <c r="X966" s="77" t="s">
        <v>832</v>
      </c>
      <c r="Y966" s="66" t="s">
        <v>832</v>
      </c>
      <c r="Z966" s="66" t="s">
        <v>832</v>
      </c>
      <c r="AA966" s="77" t="s">
        <v>832</v>
      </c>
      <c r="AC966" s="66" t="s">
        <v>28</v>
      </c>
    </row>
    <row r="967" spans="1:29" s="78" customFormat="1" x14ac:dyDescent="0.2">
      <c r="A967" s="66" t="s">
        <v>757</v>
      </c>
      <c r="B967" s="71" t="s">
        <v>578</v>
      </c>
      <c r="C967" s="66" t="s">
        <v>964</v>
      </c>
      <c r="D967" s="66" t="s">
        <v>28</v>
      </c>
      <c r="E967" s="66" t="s">
        <v>320</v>
      </c>
      <c r="F967" s="66" t="s">
        <v>875</v>
      </c>
      <c r="G967" s="72">
        <v>5246</v>
      </c>
      <c r="H967" s="73">
        <v>1</v>
      </c>
      <c r="I967" s="74">
        <v>5249</v>
      </c>
      <c r="J967" s="68">
        <v>1.9051247856734617E-4</v>
      </c>
      <c r="K967" s="75">
        <v>17793</v>
      </c>
      <c r="L967" s="73">
        <v>0</v>
      </c>
      <c r="M967" s="73">
        <v>17794</v>
      </c>
      <c r="N967" s="68">
        <v>0</v>
      </c>
      <c r="O967" s="75">
        <v>13709</v>
      </c>
      <c r="P967" s="73">
        <v>0</v>
      </c>
      <c r="Q967" s="73">
        <v>13713</v>
      </c>
      <c r="R967" s="69">
        <v>0</v>
      </c>
      <c r="S967" s="73">
        <v>36748</v>
      </c>
      <c r="T967" s="73">
        <v>1</v>
      </c>
      <c r="U967" s="73">
        <v>36756</v>
      </c>
      <c r="V967" s="80">
        <v>2.7211624806117201E-5</v>
      </c>
      <c r="W967" s="81">
        <v>6.8893845446360795E-7</v>
      </c>
      <c r="X967" s="77">
        <v>1.5160403934631701E-4</v>
      </c>
      <c r="Y967" s="81">
        <v>1.4106585347777601E-16</v>
      </c>
      <c r="Z967" s="66">
        <v>0</v>
      </c>
      <c r="AA967" s="79">
        <v>8.7792473988967205E-5</v>
      </c>
      <c r="AC967" s="66" t="s">
        <v>28</v>
      </c>
    </row>
    <row r="968" spans="1:29" s="78" customFormat="1" x14ac:dyDescent="0.2">
      <c r="A968" s="66" t="s">
        <v>757</v>
      </c>
      <c r="B968" s="71" t="s">
        <v>578</v>
      </c>
      <c r="C968" s="66" t="s">
        <v>964</v>
      </c>
      <c r="D968" s="66" t="s">
        <v>28</v>
      </c>
      <c r="E968" s="66" t="s">
        <v>320</v>
      </c>
      <c r="F968" s="66" t="s">
        <v>876</v>
      </c>
      <c r="G968" s="72">
        <v>5387</v>
      </c>
      <c r="H968" s="73">
        <v>0</v>
      </c>
      <c r="I968" s="74">
        <v>5388</v>
      </c>
      <c r="J968" s="68">
        <v>0</v>
      </c>
      <c r="K968" s="75">
        <v>3545</v>
      </c>
      <c r="L968" s="73">
        <v>0</v>
      </c>
      <c r="M968" s="73">
        <v>3545</v>
      </c>
      <c r="N968" s="68">
        <v>0</v>
      </c>
      <c r="O968" s="75">
        <v>4720</v>
      </c>
      <c r="P968" s="73">
        <v>0</v>
      </c>
      <c r="Q968" s="73">
        <v>4720</v>
      </c>
      <c r="R968" s="69">
        <v>0</v>
      </c>
      <c r="S968" s="73">
        <v>13652</v>
      </c>
      <c r="T968" s="73">
        <v>0</v>
      </c>
      <c r="U968" s="73">
        <v>13653</v>
      </c>
      <c r="V968" s="76">
        <v>0</v>
      </c>
      <c r="W968" s="66">
        <v>0</v>
      </c>
      <c r="X968" s="77">
        <v>2.7017148525138902E-4</v>
      </c>
      <c r="Y968" s="66">
        <v>0</v>
      </c>
      <c r="Z968" s="66">
        <v>0</v>
      </c>
      <c r="AA968" s="79">
        <v>9.9084727983527195E-5</v>
      </c>
      <c r="AC968" s="66" t="s">
        <v>28</v>
      </c>
    </row>
    <row r="969" spans="1:29" s="78" customFormat="1" x14ac:dyDescent="0.2">
      <c r="A969" s="66" t="s">
        <v>757</v>
      </c>
      <c r="B969" s="71" t="s">
        <v>578</v>
      </c>
      <c r="C969" s="66" t="s">
        <v>964</v>
      </c>
      <c r="D969" s="66" t="s">
        <v>28</v>
      </c>
      <c r="E969" s="66" t="s">
        <v>320</v>
      </c>
      <c r="F969" s="66" t="s">
        <v>877</v>
      </c>
      <c r="G969" s="72">
        <v>4117</v>
      </c>
      <c r="H969" s="73">
        <v>0</v>
      </c>
      <c r="I969" s="74">
        <v>4119</v>
      </c>
      <c r="J969" s="68">
        <v>0</v>
      </c>
      <c r="K969" s="75">
        <v>4087</v>
      </c>
      <c r="L969" s="73">
        <v>0</v>
      </c>
      <c r="M969" s="73">
        <v>4087</v>
      </c>
      <c r="N969" s="68">
        <v>0</v>
      </c>
      <c r="O969" s="75">
        <v>4427</v>
      </c>
      <c r="P969" s="73">
        <v>0</v>
      </c>
      <c r="Q969" s="73">
        <v>4427</v>
      </c>
      <c r="R969" s="69">
        <v>0</v>
      </c>
      <c r="S969" s="73">
        <v>12631</v>
      </c>
      <c r="T969" s="73">
        <v>0</v>
      </c>
      <c r="U969" s="73">
        <v>12633</v>
      </c>
      <c r="V969" s="76">
        <v>0</v>
      </c>
      <c r="W969" s="66">
        <v>0</v>
      </c>
      <c r="X969" s="77">
        <v>2.9200703337227402E-4</v>
      </c>
      <c r="Y969" s="66">
        <v>0</v>
      </c>
      <c r="Z969" s="66">
        <v>0</v>
      </c>
      <c r="AA969" s="77">
        <v>1.07093602181621E-4</v>
      </c>
      <c r="AC969" s="66" t="s">
        <v>28</v>
      </c>
    </row>
    <row r="970" spans="1:29" s="78" customFormat="1" x14ac:dyDescent="0.2">
      <c r="A970" s="66" t="s">
        <v>757</v>
      </c>
      <c r="B970" s="71" t="s">
        <v>578</v>
      </c>
      <c r="C970" s="66" t="s">
        <v>964</v>
      </c>
      <c r="D970" s="66" t="s">
        <v>28</v>
      </c>
      <c r="E970" s="66" t="s">
        <v>320</v>
      </c>
      <c r="F970" s="66" t="s">
        <v>878</v>
      </c>
      <c r="G970" s="72">
        <v>4220</v>
      </c>
      <c r="H970" s="73">
        <v>0</v>
      </c>
      <c r="I970" s="74">
        <v>4221</v>
      </c>
      <c r="J970" s="68">
        <v>0</v>
      </c>
      <c r="K970" s="75">
        <v>3183</v>
      </c>
      <c r="L970" s="73">
        <v>0</v>
      </c>
      <c r="M970" s="73">
        <v>3183</v>
      </c>
      <c r="N970" s="68">
        <v>0</v>
      </c>
      <c r="O970" s="75">
        <v>2534</v>
      </c>
      <c r="P970" s="73">
        <v>0</v>
      </c>
      <c r="Q970" s="73">
        <v>2536</v>
      </c>
      <c r="R970" s="69">
        <v>0</v>
      </c>
      <c r="S970" s="73">
        <v>9937</v>
      </c>
      <c r="T970" s="73">
        <v>0</v>
      </c>
      <c r="U970" s="73">
        <v>9940</v>
      </c>
      <c r="V970" s="76">
        <v>0</v>
      </c>
      <c r="W970" s="66">
        <v>0</v>
      </c>
      <c r="X970" s="77">
        <v>3.7115777735823301E-4</v>
      </c>
      <c r="Y970" s="66">
        <v>0</v>
      </c>
      <c r="Z970" s="66">
        <v>0</v>
      </c>
      <c r="AA970" s="77">
        <v>1.3612555615948399E-4</v>
      </c>
      <c r="AC970" s="66" t="s">
        <v>28</v>
      </c>
    </row>
    <row r="971" spans="1:29" s="78" customFormat="1" x14ac:dyDescent="0.2">
      <c r="A971" s="66" t="s">
        <v>757</v>
      </c>
      <c r="B971" s="71" t="s">
        <v>578</v>
      </c>
      <c r="C971" s="66" t="s">
        <v>964</v>
      </c>
      <c r="D971" s="66" t="s">
        <v>28</v>
      </c>
      <c r="E971" s="66" t="s">
        <v>320</v>
      </c>
      <c r="F971" s="66" t="s">
        <v>879</v>
      </c>
      <c r="G971" s="72">
        <v>5254</v>
      </c>
      <c r="H971" s="73">
        <v>1</v>
      </c>
      <c r="I971" s="74">
        <v>5255</v>
      </c>
      <c r="J971" s="68">
        <v>1.9029495718363463E-4</v>
      </c>
      <c r="K971" s="75">
        <v>4364</v>
      </c>
      <c r="L971" s="73">
        <v>1</v>
      </c>
      <c r="M971" s="73">
        <v>4366</v>
      </c>
      <c r="N971" s="68">
        <v>2.2904260192395785E-4</v>
      </c>
      <c r="O971" s="75">
        <v>3808</v>
      </c>
      <c r="P971" s="73">
        <v>1</v>
      </c>
      <c r="Q971" s="73">
        <v>3810</v>
      </c>
      <c r="R971" s="69">
        <v>2.6246719160104987E-4</v>
      </c>
      <c r="S971" s="73">
        <v>13426</v>
      </c>
      <c r="T971" s="73">
        <v>3</v>
      </c>
      <c r="U971" s="73">
        <v>13431</v>
      </c>
      <c r="V971" s="76">
        <v>2.2339712562365001E-4</v>
      </c>
      <c r="W971" s="81">
        <v>4.6072227606889399E-5</v>
      </c>
      <c r="X971" s="77">
        <v>6.5272102403995296E-4</v>
      </c>
      <c r="Y971" s="66">
        <v>1.79263005982063E-4</v>
      </c>
      <c r="Z971" s="81">
        <v>4.4091620098373198E-6</v>
      </c>
      <c r="AA971" s="77">
        <v>5.36286965489189E-4</v>
      </c>
      <c r="AC971" s="66" t="s">
        <v>28</v>
      </c>
    </row>
    <row r="972" spans="1:29" s="78" customFormat="1" x14ac:dyDescent="0.2">
      <c r="A972" s="66" t="s">
        <v>757</v>
      </c>
      <c r="B972" s="71" t="s">
        <v>578</v>
      </c>
      <c r="C972" s="66" t="s">
        <v>964</v>
      </c>
      <c r="D972" s="66" t="s">
        <v>28</v>
      </c>
      <c r="E972" s="66" t="s">
        <v>320</v>
      </c>
      <c r="F972" s="66" t="s">
        <v>880</v>
      </c>
      <c r="G972" s="72" t="s">
        <v>832</v>
      </c>
      <c r="H972" s="73" t="s">
        <v>832</v>
      </c>
      <c r="I972" s="74" t="s">
        <v>832</v>
      </c>
      <c r="J972" s="68" t="s">
        <v>832</v>
      </c>
      <c r="K972" s="75" t="s">
        <v>832</v>
      </c>
      <c r="L972" s="73" t="s">
        <v>832</v>
      </c>
      <c r="M972" s="73" t="s">
        <v>832</v>
      </c>
      <c r="N972" s="68" t="s">
        <v>832</v>
      </c>
      <c r="O972" s="75" t="s">
        <v>832</v>
      </c>
      <c r="P972" s="73" t="s">
        <v>832</v>
      </c>
      <c r="Q972" s="73" t="s">
        <v>832</v>
      </c>
      <c r="R972" s="69" t="s">
        <v>832</v>
      </c>
      <c r="S972" s="73" t="s">
        <v>832</v>
      </c>
      <c r="T972" s="73" t="s">
        <v>832</v>
      </c>
      <c r="U972" s="197" t="s">
        <v>832</v>
      </c>
      <c r="V972" s="76" t="s">
        <v>832</v>
      </c>
      <c r="W972" s="66" t="s">
        <v>832</v>
      </c>
      <c r="X972" s="77" t="s">
        <v>832</v>
      </c>
      <c r="Y972" s="66" t="s">
        <v>832</v>
      </c>
      <c r="Z972" s="66" t="s">
        <v>832</v>
      </c>
      <c r="AA972" s="77" t="s">
        <v>832</v>
      </c>
      <c r="AC972" s="66" t="s">
        <v>28</v>
      </c>
    </row>
    <row r="973" spans="1:29" s="82" customFormat="1" x14ac:dyDescent="0.2">
      <c r="A973" s="66" t="s">
        <v>757</v>
      </c>
      <c r="B973" s="71" t="s">
        <v>578</v>
      </c>
      <c r="C973" s="66" t="s">
        <v>964</v>
      </c>
      <c r="D973" s="66" t="s">
        <v>28</v>
      </c>
      <c r="E973" s="66" t="s">
        <v>320</v>
      </c>
      <c r="F973" s="66" t="s">
        <v>881</v>
      </c>
      <c r="G973" s="72">
        <v>12966</v>
      </c>
      <c r="H973" s="73">
        <v>0</v>
      </c>
      <c r="I973" s="74">
        <v>12969</v>
      </c>
      <c r="J973" s="68">
        <v>0</v>
      </c>
      <c r="K973" s="75">
        <v>18976</v>
      </c>
      <c r="L973" s="73">
        <v>0</v>
      </c>
      <c r="M973" s="73">
        <v>18978</v>
      </c>
      <c r="N973" s="68">
        <v>0</v>
      </c>
      <c r="O973" s="75">
        <v>6240</v>
      </c>
      <c r="P973" s="73">
        <v>0</v>
      </c>
      <c r="Q973" s="73">
        <v>6240</v>
      </c>
      <c r="R973" s="69">
        <v>0</v>
      </c>
      <c r="S973" s="73">
        <v>38182</v>
      </c>
      <c r="T973" s="73">
        <v>0</v>
      </c>
      <c r="U973" s="73">
        <v>38187</v>
      </c>
      <c r="V973" s="76">
        <v>0</v>
      </c>
      <c r="W973" s="66">
        <v>0</v>
      </c>
      <c r="X973" s="79">
        <v>9.6608382560000802E-5</v>
      </c>
      <c r="Y973" s="66" t="s">
        <v>832</v>
      </c>
      <c r="Z973" s="66" t="s">
        <v>832</v>
      </c>
      <c r="AA973" s="77" t="s">
        <v>832</v>
      </c>
      <c r="AC973" s="66" t="s">
        <v>28</v>
      </c>
    </row>
    <row r="974" spans="1:29" s="82" customFormat="1" x14ac:dyDescent="0.2">
      <c r="A974" s="66" t="s">
        <v>757</v>
      </c>
      <c r="B974" s="71" t="s">
        <v>578</v>
      </c>
      <c r="C974" s="66" t="s">
        <v>964</v>
      </c>
      <c r="D974" s="66" t="s">
        <v>28</v>
      </c>
      <c r="E974" s="66" t="s">
        <v>320</v>
      </c>
      <c r="F974" s="66" t="s">
        <v>882</v>
      </c>
      <c r="G974" s="72">
        <v>6333</v>
      </c>
      <c r="H974" s="73">
        <v>0</v>
      </c>
      <c r="I974" s="74">
        <v>6335</v>
      </c>
      <c r="J974" s="68">
        <v>0</v>
      </c>
      <c r="K974" s="75">
        <v>6435</v>
      </c>
      <c r="L974" s="73">
        <v>0</v>
      </c>
      <c r="M974" s="73">
        <v>6436</v>
      </c>
      <c r="N974" s="68">
        <v>0</v>
      </c>
      <c r="O974" s="75">
        <v>4322</v>
      </c>
      <c r="P974" s="73">
        <v>2</v>
      </c>
      <c r="Q974" s="73">
        <v>4326</v>
      </c>
      <c r="R974" s="69">
        <v>4.6232085067036521E-4</v>
      </c>
      <c r="S974" s="73">
        <v>17090</v>
      </c>
      <c r="T974" s="73">
        <v>2</v>
      </c>
      <c r="U974" s="73">
        <v>17097</v>
      </c>
      <c r="V974" s="76">
        <v>1.170138076293E-4</v>
      </c>
      <c r="W974" s="81">
        <v>1.41712291168318E-5</v>
      </c>
      <c r="X974" s="77">
        <v>4.2262950676976601E-4</v>
      </c>
      <c r="Y974" s="66" t="s">
        <v>832</v>
      </c>
      <c r="Z974" s="66" t="s">
        <v>832</v>
      </c>
      <c r="AA974" s="77" t="s">
        <v>832</v>
      </c>
      <c r="AC974" s="66" t="s">
        <v>28</v>
      </c>
    </row>
    <row r="975" spans="1:29" s="82" customFormat="1" x14ac:dyDescent="0.2">
      <c r="A975" s="83" t="s">
        <v>757</v>
      </c>
      <c r="B975" s="84" t="s">
        <v>578</v>
      </c>
      <c r="C975" s="83" t="s">
        <v>964</v>
      </c>
      <c r="D975" s="83" t="s">
        <v>28</v>
      </c>
      <c r="E975" s="83" t="s">
        <v>320</v>
      </c>
      <c r="F975" s="83" t="s">
        <v>883</v>
      </c>
      <c r="G975" s="85">
        <v>7396</v>
      </c>
      <c r="H975" s="86">
        <v>1</v>
      </c>
      <c r="I975" s="87">
        <v>7398</v>
      </c>
      <c r="J975" s="88">
        <v>1.3517166801838335E-4</v>
      </c>
      <c r="K975" s="89">
        <v>12296</v>
      </c>
      <c r="L975" s="86">
        <v>0</v>
      </c>
      <c r="M975" s="86">
        <v>12298</v>
      </c>
      <c r="N975" s="88">
        <v>0</v>
      </c>
      <c r="O975" s="89">
        <v>10846</v>
      </c>
      <c r="P975" s="86">
        <v>0</v>
      </c>
      <c r="Q975" s="86">
        <v>10850</v>
      </c>
      <c r="R975" s="90">
        <v>0</v>
      </c>
      <c r="S975" s="86">
        <v>30538</v>
      </c>
      <c r="T975" s="86">
        <v>1</v>
      </c>
      <c r="U975" s="86">
        <v>30546</v>
      </c>
      <c r="V975" s="94">
        <v>3.2745014571531501E-5</v>
      </c>
      <c r="W975" s="95">
        <v>8.2903164771788197E-7</v>
      </c>
      <c r="X975" s="93">
        <v>1.8242988884445701E-4</v>
      </c>
      <c r="Y975" s="83" t="s">
        <v>832</v>
      </c>
      <c r="Z975" s="83" t="s">
        <v>832</v>
      </c>
      <c r="AA975" s="93" t="s">
        <v>832</v>
      </c>
      <c r="AC975" s="83" t="s">
        <v>28</v>
      </c>
    </row>
    <row r="976" spans="1:29" s="78" customFormat="1" x14ac:dyDescent="0.2">
      <c r="A976" s="66" t="s">
        <v>756</v>
      </c>
      <c r="B976" s="71" t="s">
        <v>588</v>
      </c>
      <c r="C976" s="66" t="s">
        <v>965</v>
      </c>
      <c r="D976" s="66" t="s">
        <v>308</v>
      </c>
      <c r="E976" s="66" t="s">
        <v>886</v>
      </c>
      <c r="F976" s="66" t="s">
        <v>867</v>
      </c>
      <c r="G976" s="72" t="s">
        <v>832</v>
      </c>
      <c r="H976" s="73" t="s">
        <v>832</v>
      </c>
      <c r="I976" s="74" t="s">
        <v>832</v>
      </c>
      <c r="J976" s="68" t="s">
        <v>832</v>
      </c>
      <c r="K976" s="75" t="s">
        <v>832</v>
      </c>
      <c r="L976" s="73" t="s">
        <v>832</v>
      </c>
      <c r="M976" s="73" t="s">
        <v>832</v>
      </c>
      <c r="N976" s="68" t="s">
        <v>832</v>
      </c>
      <c r="O976" s="75" t="s">
        <v>832</v>
      </c>
      <c r="P976" s="73" t="s">
        <v>832</v>
      </c>
      <c r="Q976" s="73" t="s">
        <v>832</v>
      </c>
      <c r="R976" s="69" t="s">
        <v>832</v>
      </c>
      <c r="S976" s="73" t="s">
        <v>832</v>
      </c>
      <c r="T976" s="73" t="s">
        <v>832</v>
      </c>
      <c r="U976" s="73" t="s">
        <v>832</v>
      </c>
      <c r="V976" s="76" t="s">
        <v>832</v>
      </c>
      <c r="W976" s="66" t="s">
        <v>832</v>
      </c>
      <c r="X976" s="77" t="s">
        <v>832</v>
      </c>
      <c r="Y976" s="66" t="s">
        <v>832</v>
      </c>
      <c r="Z976" s="66" t="s">
        <v>832</v>
      </c>
      <c r="AA976" s="77" t="s">
        <v>832</v>
      </c>
      <c r="AC976" s="66" t="s">
        <v>28</v>
      </c>
    </row>
    <row r="977" spans="1:29" s="78" customFormat="1" x14ac:dyDescent="0.2">
      <c r="A977" s="66" t="s">
        <v>756</v>
      </c>
      <c r="B977" s="71" t="s">
        <v>588</v>
      </c>
      <c r="C977" s="66" t="s">
        <v>965</v>
      </c>
      <c r="D977" s="66" t="s">
        <v>308</v>
      </c>
      <c r="E977" s="66" t="s">
        <v>886</v>
      </c>
      <c r="F977" s="66" t="s">
        <v>868</v>
      </c>
      <c r="G977" s="72" t="s">
        <v>832</v>
      </c>
      <c r="H977" s="73" t="s">
        <v>832</v>
      </c>
      <c r="I977" s="74" t="s">
        <v>832</v>
      </c>
      <c r="J977" s="68" t="s">
        <v>832</v>
      </c>
      <c r="K977" s="75" t="s">
        <v>832</v>
      </c>
      <c r="L977" s="73" t="s">
        <v>832</v>
      </c>
      <c r="M977" s="73" t="s">
        <v>832</v>
      </c>
      <c r="N977" s="68" t="s">
        <v>832</v>
      </c>
      <c r="O977" s="75" t="s">
        <v>832</v>
      </c>
      <c r="P977" s="73" t="s">
        <v>832</v>
      </c>
      <c r="Q977" s="73" t="s">
        <v>832</v>
      </c>
      <c r="R977" s="69" t="s">
        <v>832</v>
      </c>
      <c r="S977" s="73" t="s">
        <v>832</v>
      </c>
      <c r="T977" s="73" t="s">
        <v>832</v>
      </c>
      <c r="U977" s="73" t="s">
        <v>832</v>
      </c>
      <c r="V977" s="76" t="s">
        <v>832</v>
      </c>
      <c r="W977" s="66" t="s">
        <v>832</v>
      </c>
      <c r="X977" s="77" t="s">
        <v>832</v>
      </c>
      <c r="Y977" s="66" t="s">
        <v>832</v>
      </c>
      <c r="Z977" s="66" t="s">
        <v>832</v>
      </c>
      <c r="AA977" s="77" t="s">
        <v>832</v>
      </c>
      <c r="AC977" s="66" t="s">
        <v>28</v>
      </c>
    </row>
    <row r="978" spans="1:29" s="78" customFormat="1" x14ac:dyDescent="0.2">
      <c r="A978" s="66" t="s">
        <v>756</v>
      </c>
      <c r="B978" s="71" t="s">
        <v>588</v>
      </c>
      <c r="C978" s="66" t="s">
        <v>965</v>
      </c>
      <c r="D978" s="66" t="s">
        <v>308</v>
      </c>
      <c r="E978" s="66" t="s">
        <v>886</v>
      </c>
      <c r="F978" s="66" t="s">
        <v>869</v>
      </c>
      <c r="G978" s="72">
        <v>4958</v>
      </c>
      <c r="H978" s="73">
        <v>4800</v>
      </c>
      <c r="I978" s="74">
        <v>9759</v>
      </c>
      <c r="J978" s="68">
        <v>0.49185367353212417</v>
      </c>
      <c r="K978" s="75">
        <v>5575</v>
      </c>
      <c r="L978" s="73">
        <v>5369</v>
      </c>
      <c r="M978" s="73">
        <v>10946</v>
      </c>
      <c r="N978" s="68">
        <v>0.49049881235154397</v>
      </c>
      <c r="O978" s="75">
        <v>5290</v>
      </c>
      <c r="P978" s="73">
        <v>5009</v>
      </c>
      <c r="Q978" s="73">
        <v>10305</v>
      </c>
      <c r="R978" s="69">
        <v>0.48607472100921884</v>
      </c>
      <c r="S978" s="73">
        <v>15823</v>
      </c>
      <c r="T978" s="73">
        <v>15178</v>
      </c>
      <c r="U978" s="73">
        <v>31010</v>
      </c>
      <c r="V978" s="76">
        <v>0.48959710977065302</v>
      </c>
      <c r="W978" s="66">
        <v>0.48401754575681399</v>
      </c>
      <c r="X978" s="77">
        <v>0.49517862361797899</v>
      </c>
      <c r="Y978" s="66">
        <v>0.48955386708839299</v>
      </c>
      <c r="Z978" s="66">
        <v>0.48398957818354199</v>
      </c>
      <c r="AA978" s="77">
        <v>0.495119865293843</v>
      </c>
      <c r="AC978" s="66" t="s">
        <v>28</v>
      </c>
    </row>
    <row r="979" spans="1:29" s="78" customFormat="1" x14ac:dyDescent="0.2">
      <c r="A979" s="66" t="s">
        <v>756</v>
      </c>
      <c r="B979" s="71" t="s">
        <v>588</v>
      </c>
      <c r="C979" s="66" t="s">
        <v>965</v>
      </c>
      <c r="D979" s="66" t="s">
        <v>308</v>
      </c>
      <c r="E979" s="66" t="s">
        <v>886</v>
      </c>
      <c r="F979" s="66" t="s">
        <v>870</v>
      </c>
      <c r="G979" s="72">
        <v>2002</v>
      </c>
      <c r="H979" s="73">
        <v>0</v>
      </c>
      <c r="I979" s="74">
        <v>2003</v>
      </c>
      <c r="J979" s="68">
        <v>0</v>
      </c>
      <c r="K979" s="75">
        <v>1838</v>
      </c>
      <c r="L979" s="73">
        <v>0</v>
      </c>
      <c r="M979" s="73">
        <v>1838</v>
      </c>
      <c r="N979" s="68">
        <v>0</v>
      </c>
      <c r="O979" s="75">
        <v>1435</v>
      </c>
      <c r="P979" s="73">
        <v>0</v>
      </c>
      <c r="Q979" s="73">
        <v>1436</v>
      </c>
      <c r="R979" s="69">
        <v>0</v>
      </c>
      <c r="S979" s="73">
        <v>5275</v>
      </c>
      <c r="T979" s="73">
        <v>0</v>
      </c>
      <c r="U979" s="73">
        <v>5277</v>
      </c>
      <c r="V979" s="76">
        <v>0</v>
      </c>
      <c r="W979" s="66">
        <v>0</v>
      </c>
      <c r="X979" s="77">
        <v>6.9906917779507095E-4</v>
      </c>
      <c r="Y979" s="66">
        <v>0</v>
      </c>
      <c r="Z979" s="66">
        <v>0</v>
      </c>
      <c r="AA979" s="77">
        <v>2.5641673610981501E-4</v>
      </c>
      <c r="AC979" s="66" t="s">
        <v>28</v>
      </c>
    </row>
    <row r="980" spans="1:29" s="78" customFormat="1" x14ac:dyDescent="0.2">
      <c r="A980" s="66" t="s">
        <v>756</v>
      </c>
      <c r="B980" s="71" t="s">
        <v>588</v>
      </c>
      <c r="C980" s="66" t="s">
        <v>965</v>
      </c>
      <c r="D980" s="66" t="s">
        <v>308</v>
      </c>
      <c r="E980" s="66" t="s">
        <v>886</v>
      </c>
      <c r="F980" s="66" t="s">
        <v>871</v>
      </c>
      <c r="G980" s="72">
        <v>3271</v>
      </c>
      <c r="H980" s="73">
        <v>0</v>
      </c>
      <c r="I980" s="74">
        <v>3273</v>
      </c>
      <c r="J980" s="68">
        <v>0</v>
      </c>
      <c r="K980" s="75">
        <v>3379</v>
      </c>
      <c r="L980" s="73">
        <v>0</v>
      </c>
      <c r="M980" s="73">
        <v>3380</v>
      </c>
      <c r="N980" s="68">
        <v>0</v>
      </c>
      <c r="O980" s="75">
        <v>2729</v>
      </c>
      <c r="P980" s="73">
        <v>0</v>
      </c>
      <c r="Q980" s="73">
        <v>2729</v>
      </c>
      <c r="R980" s="69">
        <v>0</v>
      </c>
      <c r="S980" s="73">
        <v>9379</v>
      </c>
      <c r="T980" s="73">
        <v>0</v>
      </c>
      <c r="U980" s="73">
        <v>9382</v>
      </c>
      <c r="V980" s="76">
        <v>0</v>
      </c>
      <c r="W980" s="66">
        <v>0</v>
      </c>
      <c r="X980" s="77">
        <v>3.9323532441780899E-4</v>
      </c>
      <c r="Y980" s="66">
        <v>0</v>
      </c>
      <c r="Z980" s="66">
        <v>0</v>
      </c>
      <c r="AA980" s="77">
        <v>1.4422370975841899E-4</v>
      </c>
      <c r="AC980" s="66" t="s">
        <v>28</v>
      </c>
    </row>
    <row r="981" spans="1:29" s="78" customFormat="1" x14ac:dyDescent="0.2">
      <c r="A981" s="66" t="s">
        <v>756</v>
      </c>
      <c r="B981" s="71" t="s">
        <v>588</v>
      </c>
      <c r="C981" s="66" t="s">
        <v>965</v>
      </c>
      <c r="D981" s="66" t="s">
        <v>308</v>
      </c>
      <c r="E981" s="66" t="s">
        <v>886</v>
      </c>
      <c r="F981" s="66" t="s">
        <v>872</v>
      </c>
      <c r="G981" s="72">
        <v>5306</v>
      </c>
      <c r="H981" s="73">
        <v>0</v>
      </c>
      <c r="I981" s="74">
        <v>5306</v>
      </c>
      <c r="J981" s="68">
        <v>0</v>
      </c>
      <c r="K981" s="75">
        <v>5161</v>
      </c>
      <c r="L981" s="73">
        <v>0</v>
      </c>
      <c r="M981" s="73">
        <v>5166</v>
      </c>
      <c r="N981" s="68">
        <v>0</v>
      </c>
      <c r="O981" s="75">
        <v>6070</v>
      </c>
      <c r="P981" s="73">
        <v>0</v>
      </c>
      <c r="Q981" s="73">
        <v>6071</v>
      </c>
      <c r="R981" s="69">
        <v>0</v>
      </c>
      <c r="S981" s="73">
        <v>16537</v>
      </c>
      <c r="T981" s="73">
        <v>0</v>
      </c>
      <c r="U981" s="73">
        <v>16543</v>
      </c>
      <c r="V981" s="76">
        <v>0</v>
      </c>
      <c r="W981" s="66">
        <v>0</v>
      </c>
      <c r="X981" s="77">
        <v>2.2304336026998401E-4</v>
      </c>
      <c r="Y981" s="66">
        <v>0</v>
      </c>
      <c r="Z981" s="66">
        <v>0</v>
      </c>
      <c r="AA981" s="79">
        <v>8.1799383101384404E-5</v>
      </c>
      <c r="AC981" s="66" t="s">
        <v>28</v>
      </c>
    </row>
    <row r="982" spans="1:29" s="78" customFormat="1" x14ac:dyDescent="0.2">
      <c r="A982" s="66" t="s">
        <v>756</v>
      </c>
      <c r="B982" s="71" t="s">
        <v>588</v>
      </c>
      <c r="C982" s="66" t="s">
        <v>965</v>
      </c>
      <c r="D982" s="66" t="s">
        <v>308</v>
      </c>
      <c r="E982" s="66" t="s">
        <v>886</v>
      </c>
      <c r="F982" s="66" t="s">
        <v>873</v>
      </c>
      <c r="G982" s="72">
        <v>5949</v>
      </c>
      <c r="H982" s="73">
        <v>0</v>
      </c>
      <c r="I982" s="74">
        <v>5953</v>
      </c>
      <c r="J982" s="68">
        <v>0</v>
      </c>
      <c r="K982" s="75">
        <v>11260</v>
      </c>
      <c r="L982" s="73">
        <v>1</v>
      </c>
      <c r="M982" s="73">
        <v>11267</v>
      </c>
      <c r="N982" s="68">
        <v>8.8754770568918079E-5</v>
      </c>
      <c r="O982" s="75">
        <v>8968</v>
      </c>
      <c r="P982" s="73">
        <v>0</v>
      </c>
      <c r="Q982" s="73">
        <v>8970</v>
      </c>
      <c r="R982" s="69">
        <v>0</v>
      </c>
      <c r="S982" s="73">
        <v>26177</v>
      </c>
      <c r="T982" s="73">
        <v>1</v>
      </c>
      <c r="U982" s="73">
        <v>26190</v>
      </c>
      <c r="V982" s="80">
        <v>3.8200015280006102E-5</v>
      </c>
      <c r="W982" s="81">
        <v>9.67140184175766E-7</v>
      </c>
      <c r="X982" s="77">
        <v>2.1281827901947401E-4</v>
      </c>
      <c r="Y982" s="81">
        <v>1.2238926393268701E-16</v>
      </c>
      <c r="Z982" s="66">
        <v>0</v>
      </c>
      <c r="AA982" s="77">
        <v>1.21063720965368E-4</v>
      </c>
      <c r="AC982" s="66" t="s">
        <v>28</v>
      </c>
    </row>
    <row r="983" spans="1:29" s="78" customFormat="1" x14ac:dyDescent="0.2">
      <c r="A983" s="66" t="s">
        <v>756</v>
      </c>
      <c r="B983" s="71" t="s">
        <v>588</v>
      </c>
      <c r="C983" s="66" t="s">
        <v>965</v>
      </c>
      <c r="D983" s="66" t="s">
        <v>308</v>
      </c>
      <c r="E983" s="66" t="s">
        <v>886</v>
      </c>
      <c r="F983" s="66" t="s">
        <v>874</v>
      </c>
      <c r="G983" s="72">
        <v>5754</v>
      </c>
      <c r="H983" s="73">
        <v>0</v>
      </c>
      <c r="I983" s="74">
        <v>5757</v>
      </c>
      <c r="J983" s="68">
        <v>0</v>
      </c>
      <c r="K983" s="75">
        <v>6435</v>
      </c>
      <c r="L983" s="73">
        <v>0</v>
      </c>
      <c r="M983" s="73">
        <v>6435</v>
      </c>
      <c r="N983" s="68">
        <v>0</v>
      </c>
      <c r="O983" s="75">
        <v>6101</v>
      </c>
      <c r="P983" s="73">
        <v>1</v>
      </c>
      <c r="Q983" s="73">
        <v>6105</v>
      </c>
      <c r="R983" s="69">
        <v>1.6380016380016381E-4</v>
      </c>
      <c r="S983" s="73">
        <v>18290</v>
      </c>
      <c r="T983" s="73">
        <v>1</v>
      </c>
      <c r="U983" s="73">
        <v>18297</v>
      </c>
      <c r="V983" s="80">
        <v>5.4671696462741197E-5</v>
      </c>
      <c r="W983" s="81">
        <v>1.38416655525965E-6</v>
      </c>
      <c r="X983" s="77">
        <v>3.0457313180996403E-4</v>
      </c>
      <c r="Y983" s="81">
        <v>1.0114811367667399E-16</v>
      </c>
      <c r="Z983" s="66">
        <v>0</v>
      </c>
      <c r="AA983" s="77">
        <v>1.8486124641941499E-4</v>
      </c>
      <c r="AC983" s="66" t="s">
        <v>28</v>
      </c>
    </row>
    <row r="984" spans="1:29" s="78" customFormat="1" x14ac:dyDescent="0.2">
      <c r="A984" s="66" t="s">
        <v>756</v>
      </c>
      <c r="B984" s="71" t="s">
        <v>588</v>
      </c>
      <c r="C984" s="66" t="s">
        <v>965</v>
      </c>
      <c r="D984" s="66" t="s">
        <v>308</v>
      </c>
      <c r="E984" s="66" t="s">
        <v>886</v>
      </c>
      <c r="F984" s="66" t="s">
        <v>875</v>
      </c>
      <c r="G984" s="72">
        <v>4265</v>
      </c>
      <c r="H984" s="73">
        <v>2</v>
      </c>
      <c r="I984" s="74">
        <v>4267</v>
      </c>
      <c r="J984" s="68">
        <v>4.6871338176704945E-4</v>
      </c>
      <c r="K984" s="75">
        <v>14193</v>
      </c>
      <c r="L984" s="73">
        <v>0</v>
      </c>
      <c r="M984" s="73">
        <v>14196</v>
      </c>
      <c r="N984" s="68">
        <v>0</v>
      </c>
      <c r="O984" s="75">
        <v>7331</v>
      </c>
      <c r="P984" s="73">
        <v>1</v>
      </c>
      <c r="Q984" s="73">
        <v>7334</v>
      </c>
      <c r="R984" s="69">
        <v>1.3635124079629124E-4</v>
      </c>
      <c r="S984" s="73">
        <v>25789</v>
      </c>
      <c r="T984" s="73">
        <v>3</v>
      </c>
      <c r="U984" s="73">
        <v>25797</v>
      </c>
      <c r="V984" s="76">
        <v>1.16315136476427E-4</v>
      </c>
      <c r="W984" s="81">
        <v>2.39876198281599E-5</v>
      </c>
      <c r="X984" s="77">
        <v>3.3988418523389201E-4</v>
      </c>
      <c r="Y984" s="81">
        <v>4.9851667514449003E-5</v>
      </c>
      <c r="Z984" s="66">
        <v>0</v>
      </c>
      <c r="AA984" s="77">
        <v>2.4143303181519099E-4</v>
      </c>
      <c r="AC984" s="66" t="s">
        <v>28</v>
      </c>
    </row>
    <row r="985" spans="1:29" s="78" customFormat="1" x14ac:dyDescent="0.2">
      <c r="A985" s="66" t="s">
        <v>756</v>
      </c>
      <c r="B985" s="71" t="s">
        <v>588</v>
      </c>
      <c r="C985" s="66" t="s">
        <v>965</v>
      </c>
      <c r="D985" s="66" t="s">
        <v>308</v>
      </c>
      <c r="E985" s="66" t="s">
        <v>886</v>
      </c>
      <c r="F985" s="66" t="s">
        <v>876</v>
      </c>
      <c r="G985" s="72">
        <v>3229</v>
      </c>
      <c r="H985" s="73">
        <v>0</v>
      </c>
      <c r="I985" s="74">
        <v>3230</v>
      </c>
      <c r="J985" s="68">
        <v>0</v>
      </c>
      <c r="K985" s="75">
        <v>4819</v>
      </c>
      <c r="L985" s="73">
        <v>0</v>
      </c>
      <c r="M985" s="73">
        <v>4821</v>
      </c>
      <c r="N985" s="68">
        <v>0</v>
      </c>
      <c r="O985" s="75">
        <v>3686</v>
      </c>
      <c r="P985" s="73">
        <v>0</v>
      </c>
      <c r="Q985" s="73">
        <v>3687</v>
      </c>
      <c r="R985" s="69">
        <v>0</v>
      </c>
      <c r="S985" s="73">
        <v>11734</v>
      </c>
      <c r="T985" s="73">
        <v>0</v>
      </c>
      <c r="U985" s="73">
        <v>11738</v>
      </c>
      <c r="V985" s="76">
        <v>0</v>
      </c>
      <c r="W985" s="66">
        <v>0</v>
      </c>
      <c r="X985" s="77">
        <v>3.14325862334193E-4</v>
      </c>
      <c r="Y985" s="66">
        <v>0</v>
      </c>
      <c r="Z985" s="66">
        <v>0</v>
      </c>
      <c r="AA985" s="77">
        <v>1.15279849317289E-4</v>
      </c>
      <c r="AC985" s="66" t="s">
        <v>28</v>
      </c>
    </row>
    <row r="986" spans="1:29" s="78" customFormat="1" x14ac:dyDescent="0.2">
      <c r="A986" s="66" t="s">
        <v>756</v>
      </c>
      <c r="B986" s="71" t="s">
        <v>588</v>
      </c>
      <c r="C986" s="66" t="s">
        <v>965</v>
      </c>
      <c r="D986" s="66" t="s">
        <v>308</v>
      </c>
      <c r="E986" s="66" t="s">
        <v>886</v>
      </c>
      <c r="F986" s="66" t="s">
        <v>877</v>
      </c>
      <c r="G986" s="72">
        <v>3764</v>
      </c>
      <c r="H986" s="73">
        <v>0</v>
      </c>
      <c r="I986" s="74">
        <v>3768</v>
      </c>
      <c r="J986" s="68">
        <v>0</v>
      </c>
      <c r="K986" s="75">
        <v>6366</v>
      </c>
      <c r="L986" s="73">
        <v>0</v>
      </c>
      <c r="M986" s="73">
        <v>6369</v>
      </c>
      <c r="N986" s="68">
        <v>0</v>
      </c>
      <c r="O986" s="75">
        <v>5529</v>
      </c>
      <c r="P986" s="73">
        <v>0</v>
      </c>
      <c r="Q986" s="73">
        <v>5529</v>
      </c>
      <c r="R986" s="69">
        <v>0</v>
      </c>
      <c r="S986" s="73">
        <v>15659</v>
      </c>
      <c r="T986" s="73">
        <v>0</v>
      </c>
      <c r="U986" s="73">
        <v>15666</v>
      </c>
      <c r="V986" s="76">
        <v>0</v>
      </c>
      <c r="W986" s="66">
        <v>0</v>
      </c>
      <c r="X986" s="77">
        <v>2.35547926630221E-4</v>
      </c>
      <c r="Y986" s="66">
        <v>0</v>
      </c>
      <c r="Z986" s="66">
        <v>0</v>
      </c>
      <c r="AA986" s="79">
        <v>8.6385675723688694E-5</v>
      </c>
      <c r="AC986" s="66" t="s">
        <v>28</v>
      </c>
    </row>
    <row r="987" spans="1:29" s="78" customFormat="1" x14ac:dyDescent="0.2">
      <c r="A987" s="66" t="s">
        <v>756</v>
      </c>
      <c r="B987" s="71" t="s">
        <v>588</v>
      </c>
      <c r="C987" s="66" t="s">
        <v>965</v>
      </c>
      <c r="D987" s="66" t="s">
        <v>308</v>
      </c>
      <c r="E987" s="66" t="s">
        <v>886</v>
      </c>
      <c r="F987" s="66" t="s">
        <v>878</v>
      </c>
      <c r="G987" s="72">
        <v>3675</v>
      </c>
      <c r="H987" s="73">
        <v>0</v>
      </c>
      <c r="I987" s="74">
        <v>3676</v>
      </c>
      <c r="J987" s="68">
        <v>0</v>
      </c>
      <c r="K987" s="75">
        <v>2965</v>
      </c>
      <c r="L987" s="73">
        <v>0</v>
      </c>
      <c r="M987" s="73">
        <v>2968</v>
      </c>
      <c r="N987" s="68">
        <v>0</v>
      </c>
      <c r="O987" s="75">
        <v>4775</v>
      </c>
      <c r="P987" s="73">
        <v>0</v>
      </c>
      <c r="Q987" s="73">
        <v>4776</v>
      </c>
      <c r="R987" s="69">
        <v>0</v>
      </c>
      <c r="S987" s="73">
        <v>11415</v>
      </c>
      <c r="T987" s="73">
        <v>0</v>
      </c>
      <c r="U987" s="73">
        <v>11420</v>
      </c>
      <c r="V987" s="76">
        <v>0</v>
      </c>
      <c r="W987" s="66">
        <v>0</v>
      </c>
      <c r="X987" s="77">
        <v>3.2310849477633499E-4</v>
      </c>
      <c r="Y987" s="66">
        <v>0</v>
      </c>
      <c r="Z987" s="66">
        <v>0</v>
      </c>
      <c r="AA987" s="77">
        <v>1.18501232843266E-4</v>
      </c>
      <c r="AC987" s="66" t="s">
        <v>28</v>
      </c>
    </row>
    <row r="988" spans="1:29" s="78" customFormat="1" x14ac:dyDescent="0.2">
      <c r="A988" s="66" t="s">
        <v>756</v>
      </c>
      <c r="B988" s="71" t="s">
        <v>588</v>
      </c>
      <c r="C988" s="66" t="s">
        <v>965</v>
      </c>
      <c r="D988" s="66" t="s">
        <v>308</v>
      </c>
      <c r="E988" s="66" t="s">
        <v>886</v>
      </c>
      <c r="F988" s="66" t="s">
        <v>879</v>
      </c>
      <c r="G988" s="72">
        <v>3898</v>
      </c>
      <c r="H988" s="73">
        <v>0</v>
      </c>
      <c r="I988" s="74">
        <v>3898</v>
      </c>
      <c r="J988" s="68">
        <v>0</v>
      </c>
      <c r="K988" s="75">
        <v>5927</v>
      </c>
      <c r="L988" s="73">
        <v>0</v>
      </c>
      <c r="M988" s="73">
        <v>5927</v>
      </c>
      <c r="N988" s="68">
        <v>0</v>
      </c>
      <c r="O988" s="75">
        <v>5220</v>
      </c>
      <c r="P988" s="73">
        <v>1</v>
      </c>
      <c r="Q988" s="73">
        <v>5222</v>
      </c>
      <c r="R988" s="69">
        <v>1.9149751053236308E-4</v>
      </c>
      <c r="S988" s="73">
        <v>15045</v>
      </c>
      <c r="T988" s="73">
        <v>1</v>
      </c>
      <c r="U988" s="73">
        <v>15047</v>
      </c>
      <c r="V988" s="80">
        <v>6.6462847268377001E-5</v>
      </c>
      <c r="W988" s="81">
        <v>1.68269218950186E-6</v>
      </c>
      <c r="X988" s="77">
        <v>3.7025103072098499E-4</v>
      </c>
      <c r="Y988" s="81">
        <v>7.0066965630755999E-6</v>
      </c>
      <c r="Z988" s="66">
        <v>0</v>
      </c>
      <c r="AA988" s="77">
        <v>2.3316145703200801E-4</v>
      </c>
      <c r="AC988" s="66" t="s">
        <v>28</v>
      </c>
    </row>
    <row r="989" spans="1:29" s="78" customFormat="1" x14ac:dyDescent="0.2">
      <c r="A989" s="66" t="s">
        <v>756</v>
      </c>
      <c r="B989" s="71" t="s">
        <v>588</v>
      </c>
      <c r="C989" s="66" t="s">
        <v>965</v>
      </c>
      <c r="D989" s="66" t="s">
        <v>308</v>
      </c>
      <c r="E989" s="66" t="s">
        <v>886</v>
      </c>
      <c r="F989" s="66" t="s">
        <v>880</v>
      </c>
      <c r="G989" s="72">
        <v>7837</v>
      </c>
      <c r="H989" s="73">
        <v>0</v>
      </c>
      <c r="I989" s="74">
        <v>7839</v>
      </c>
      <c r="J989" s="68">
        <v>0</v>
      </c>
      <c r="K989" s="75">
        <v>9663</v>
      </c>
      <c r="L989" s="73">
        <v>1</v>
      </c>
      <c r="M989" s="73">
        <v>9667</v>
      </c>
      <c r="N989" s="68">
        <v>1.0344470880314473E-4</v>
      </c>
      <c r="O989" s="75">
        <v>10499</v>
      </c>
      <c r="P989" s="73">
        <v>1</v>
      </c>
      <c r="Q989" s="73">
        <v>10502</v>
      </c>
      <c r="R989" s="69">
        <v>9.5219958103218437E-5</v>
      </c>
      <c r="S989" s="73">
        <v>27999</v>
      </c>
      <c r="T989" s="73">
        <v>2</v>
      </c>
      <c r="U989" s="73">
        <v>28008</v>
      </c>
      <c r="V989" s="80">
        <v>7.1426020499267895E-5</v>
      </c>
      <c r="W989" s="81">
        <v>8.6501394979434194E-6</v>
      </c>
      <c r="X989" s="77">
        <v>2.5799127439555598E-4</v>
      </c>
      <c r="Y989" s="81">
        <v>1.14116606760726E-5</v>
      </c>
      <c r="Z989" s="66">
        <v>0</v>
      </c>
      <c r="AA989" s="77">
        <v>1.65586584879834E-4</v>
      </c>
      <c r="AC989" s="66" t="s">
        <v>28</v>
      </c>
    </row>
    <row r="990" spans="1:29" s="82" customFormat="1" x14ac:dyDescent="0.2">
      <c r="A990" s="66" t="s">
        <v>756</v>
      </c>
      <c r="B990" s="71" t="s">
        <v>588</v>
      </c>
      <c r="C990" s="66" t="s">
        <v>965</v>
      </c>
      <c r="D990" s="66" t="s">
        <v>308</v>
      </c>
      <c r="E990" s="66" t="s">
        <v>886</v>
      </c>
      <c r="F990" s="66" t="s">
        <v>881</v>
      </c>
      <c r="G990" s="72">
        <v>5512</v>
      </c>
      <c r="H990" s="73">
        <v>0</v>
      </c>
      <c r="I990" s="74">
        <v>5512</v>
      </c>
      <c r="J990" s="68">
        <v>0</v>
      </c>
      <c r="K990" s="75">
        <v>4758</v>
      </c>
      <c r="L990" s="73">
        <v>1</v>
      </c>
      <c r="M990" s="73">
        <v>4761</v>
      </c>
      <c r="N990" s="68">
        <v>2.1003990758244065E-4</v>
      </c>
      <c r="O990" s="75">
        <v>6235</v>
      </c>
      <c r="P990" s="73">
        <v>0</v>
      </c>
      <c r="Q990" s="73">
        <v>6237</v>
      </c>
      <c r="R990" s="69">
        <v>0</v>
      </c>
      <c r="S990" s="73">
        <v>16505</v>
      </c>
      <c r="T990" s="73">
        <v>1</v>
      </c>
      <c r="U990" s="73">
        <v>16510</v>
      </c>
      <c r="V990" s="80">
        <v>6.0584030049678899E-5</v>
      </c>
      <c r="W990" s="81">
        <v>1.53385366335749E-6</v>
      </c>
      <c r="X990" s="77">
        <v>3.37505868599741E-4</v>
      </c>
      <c r="Y990" s="66" t="s">
        <v>832</v>
      </c>
      <c r="Z990" s="66" t="s">
        <v>832</v>
      </c>
      <c r="AA990" s="77" t="s">
        <v>832</v>
      </c>
      <c r="AC990" s="66" t="s">
        <v>28</v>
      </c>
    </row>
    <row r="991" spans="1:29" s="82" customFormat="1" x14ac:dyDescent="0.2">
      <c r="A991" s="66" t="s">
        <v>756</v>
      </c>
      <c r="B991" s="71" t="s">
        <v>588</v>
      </c>
      <c r="C991" s="66" t="s">
        <v>965</v>
      </c>
      <c r="D991" s="66" t="s">
        <v>308</v>
      </c>
      <c r="E991" s="66" t="s">
        <v>886</v>
      </c>
      <c r="F991" s="66" t="s">
        <v>882</v>
      </c>
      <c r="G991" s="72">
        <v>2398</v>
      </c>
      <c r="H991" s="73">
        <v>0</v>
      </c>
      <c r="I991" s="74">
        <v>2400</v>
      </c>
      <c r="J991" s="68">
        <v>0</v>
      </c>
      <c r="K991" s="75">
        <v>4558</v>
      </c>
      <c r="L991" s="73">
        <v>0</v>
      </c>
      <c r="M991" s="73">
        <v>4559</v>
      </c>
      <c r="N991" s="68">
        <v>0</v>
      </c>
      <c r="O991" s="75">
        <v>2550</v>
      </c>
      <c r="P991" s="73">
        <v>0</v>
      </c>
      <c r="Q991" s="73">
        <v>2552</v>
      </c>
      <c r="R991" s="69">
        <v>0</v>
      </c>
      <c r="S991" s="73">
        <v>9506</v>
      </c>
      <c r="T991" s="73">
        <v>0</v>
      </c>
      <c r="U991" s="73">
        <v>9511</v>
      </c>
      <c r="V991" s="76">
        <v>0</v>
      </c>
      <c r="W991" s="66">
        <v>0</v>
      </c>
      <c r="X991" s="77">
        <v>3.8798272639142502E-4</v>
      </c>
      <c r="Y991" s="66" t="s">
        <v>832</v>
      </c>
      <c r="Z991" s="66" t="s">
        <v>832</v>
      </c>
      <c r="AA991" s="77" t="s">
        <v>832</v>
      </c>
      <c r="AC991" s="66" t="s">
        <v>28</v>
      </c>
    </row>
    <row r="992" spans="1:29" s="82" customFormat="1" x14ac:dyDescent="0.2">
      <c r="A992" s="83" t="s">
        <v>756</v>
      </c>
      <c r="B992" s="84" t="s">
        <v>588</v>
      </c>
      <c r="C992" s="83" t="s">
        <v>965</v>
      </c>
      <c r="D992" s="83" t="s">
        <v>308</v>
      </c>
      <c r="E992" s="83" t="s">
        <v>886</v>
      </c>
      <c r="F992" s="83" t="s">
        <v>883</v>
      </c>
      <c r="G992" s="85">
        <v>2011</v>
      </c>
      <c r="H992" s="86">
        <v>0</v>
      </c>
      <c r="I992" s="87">
        <v>2012</v>
      </c>
      <c r="J992" s="88">
        <v>0</v>
      </c>
      <c r="K992" s="89">
        <v>4899</v>
      </c>
      <c r="L992" s="86">
        <v>1</v>
      </c>
      <c r="M992" s="86">
        <v>4902</v>
      </c>
      <c r="N992" s="88">
        <v>2.039983680130559E-4</v>
      </c>
      <c r="O992" s="89">
        <v>2487</v>
      </c>
      <c r="P992" s="86">
        <v>0</v>
      </c>
      <c r="Q992" s="86">
        <v>2488</v>
      </c>
      <c r="R992" s="90">
        <v>0</v>
      </c>
      <c r="S992" s="86">
        <v>9397</v>
      </c>
      <c r="T992" s="86">
        <v>1</v>
      </c>
      <c r="U992" s="86">
        <v>9402</v>
      </c>
      <c r="V992" s="91">
        <v>1.06405618216642E-4</v>
      </c>
      <c r="W992" s="95">
        <v>2.6939533817596701E-6</v>
      </c>
      <c r="X992" s="93">
        <v>5.9270998307786702E-4</v>
      </c>
      <c r="Y992" s="83" t="s">
        <v>832</v>
      </c>
      <c r="Z992" s="83" t="s">
        <v>832</v>
      </c>
      <c r="AA992" s="93" t="s">
        <v>832</v>
      </c>
      <c r="AC992" s="83" t="s">
        <v>28</v>
      </c>
    </row>
    <row r="993" spans="1:29" s="78" customFormat="1" x14ac:dyDescent="0.2">
      <c r="A993" s="66" t="s">
        <v>755</v>
      </c>
      <c r="B993" s="71" t="s">
        <v>596</v>
      </c>
      <c r="C993" s="66" t="s">
        <v>966</v>
      </c>
      <c r="D993" s="66" t="s">
        <v>890</v>
      </c>
      <c r="E993" s="66" t="s">
        <v>907</v>
      </c>
      <c r="F993" s="66" t="s">
        <v>867</v>
      </c>
      <c r="G993" s="72">
        <v>4481</v>
      </c>
      <c r="H993" s="73">
        <v>4482</v>
      </c>
      <c r="I993" s="74">
        <v>8964</v>
      </c>
      <c r="J993" s="68">
        <v>0.5</v>
      </c>
      <c r="K993" s="75">
        <v>5641</v>
      </c>
      <c r="L993" s="73">
        <v>6338</v>
      </c>
      <c r="M993" s="73">
        <v>11981</v>
      </c>
      <c r="N993" s="68">
        <v>0.52900425673983809</v>
      </c>
      <c r="O993" s="75">
        <v>142</v>
      </c>
      <c r="P993" s="73">
        <v>136</v>
      </c>
      <c r="Q993" s="73">
        <v>278</v>
      </c>
      <c r="R993" s="69">
        <v>0.48920863309352519</v>
      </c>
      <c r="S993" s="73">
        <v>10264</v>
      </c>
      <c r="T993" s="73">
        <v>10956</v>
      </c>
      <c r="U993" s="73">
        <v>21223</v>
      </c>
      <c r="V993" s="76">
        <v>0.51630537229029205</v>
      </c>
      <c r="W993" s="66">
        <v>0.50955616864738795</v>
      </c>
      <c r="X993" s="77">
        <v>0.52305010763763204</v>
      </c>
      <c r="Y993" s="66">
        <v>0.51629251012168398</v>
      </c>
      <c r="Z993" s="66">
        <v>0.50956684864039903</v>
      </c>
      <c r="AA993" s="77">
        <v>0.52301423242257306</v>
      </c>
      <c r="AC993" s="66" t="s">
        <v>662</v>
      </c>
    </row>
    <row r="994" spans="1:29" s="78" customFormat="1" x14ac:dyDescent="0.2">
      <c r="A994" s="66" t="s">
        <v>755</v>
      </c>
      <c r="B994" s="71" t="s">
        <v>596</v>
      </c>
      <c r="C994" s="66" t="s">
        <v>966</v>
      </c>
      <c r="D994" s="66" t="s">
        <v>890</v>
      </c>
      <c r="E994" s="66" t="s">
        <v>907</v>
      </c>
      <c r="F994" s="66" t="s">
        <v>868</v>
      </c>
      <c r="G994" s="72">
        <v>4267</v>
      </c>
      <c r="H994" s="73">
        <v>3649</v>
      </c>
      <c r="I994" s="74">
        <v>7917</v>
      </c>
      <c r="J994" s="68">
        <v>0.46090690918277127</v>
      </c>
      <c r="K994" s="75">
        <v>4835</v>
      </c>
      <c r="L994" s="73">
        <v>4657</v>
      </c>
      <c r="M994" s="73">
        <v>9492</v>
      </c>
      <c r="N994" s="68">
        <v>0.49062368310155918</v>
      </c>
      <c r="O994" s="75">
        <v>168</v>
      </c>
      <c r="P994" s="73">
        <v>148</v>
      </c>
      <c r="Q994" s="73">
        <v>316</v>
      </c>
      <c r="R994" s="69">
        <v>0.46835443037974683</v>
      </c>
      <c r="S994" s="73">
        <v>9270</v>
      </c>
      <c r="T994" s="73">
        <v>8454</v>
      </c>
      <c r="U994" s="73">
        <v>17725</v>
      </c>
      <c r="V994" s="76">
        <v>0.47698036560595802</v>
      </c>
      <c r="W994" s="66">
        <v>0.469603237789182</v>
      </c>
      <c r="X994" s="77">
        <v>0.484365049165706</v>
      </c>
      <c r="Y994" s="66">
        <v>0.47696645593159098</v>
      </c>
      <c r="Z994" s="66">
        <v>0.46961675706842498</v>
      </c>
      <c r="AA994" s="77">
        <v>0.48432280638035702</v>
      </c>
      <c r="AC994" s="66" t="s">
        <v>662</v>
      </c>
    </row>
    <row r="995" spans="1:29" s="78" customFormat="1" x14ac:dyDescent="0.2">
      <c r="A995" s="66" t="s">
        <v>755</v>
      </c>
      <c r="B995" s="71" t="s">
        <v>596</v>
      </c>
      <c r="C995" s="66" t="s">
        <v>966</v>
      </c>
      <c r="D995" s="66" t="s">
        <v>890</v>
      </c>
      <c r="E995" s="66" t="s">
        <v>907</v>
      </c>
      <c r="F995" s="66" t="s">
        <v>869</v>
      </c>
      <c r="G995" s="72">
        <v>4109</v>
      </c>
      <c r="H995" s="73">
        <v>4034</v>
      </c>
      <c r="I995" s="74">
        <v>8145</v>
      </c>
      <c r="J995" s="68">
        <v>0.49527317372621238</v>
      </c>
      <c r="K995" s="75">
        <v>3112</v>
      </c>
      <c r="L995" s="73">
        <v>3037</v>
      </c>
      <c r="M995" s="73">
        <v>6149</v>
      </c>
      <c r="N995" s="68">
        <v>0.4939014473898195</v>
      </c>
      <c r="O995" s="75">
        <v>337</v>
      </c>
      <c r="P995" s="73">
        <v>336</v>
      </c>
      <c r="Q995" s="73">
        <v>673</v>
      </c>
      <c r="R995" s="69">
        <v>0.49925705794947994</v>
      </c>
      <c r="S995" s="73">
        <v>7558</v>
      </c>
      <c r="T995" s="73">
        <v>7407</v>
      </c>
      <c r="U995" s="73">
        <v>14967</v>
      </c>
      <c r="V995" s="76">
        <v>0.494954894754427</v>
      </c>
      <c r="W995" s="66">
        <v>0.48691265565971897</v>
      </c>
      <c r="X995" s="77">
        <v>0.50299909593706604</v>
      </c>
      <c r="Y995" s="66">
        <v>0.49494146376382903</v>
      </c>
      <c r="Z995" s="66">
        <v>0.48693214253769002</v>
      </c>
      <c r="AA995" s="77">
        <v>0.50295251033916399</v>
      </c>
      <c r="AC995" s="66" t="s">
        <v>662</v>
      </c>
    </row>
    <row r="996" spans="1:29" s="78" customFormat="1" x14ac:dyDescent="0.2">
      <c r="A996" s="66" t="s">
        <v>755</v>
      </c>
      <c r="B996" s="71" t="s">
        <v>596</v>
      </c>
      <c r="C996" s="66" t="s">
        <v>966</v>
      </c>
      <c r="D996" s="66" t="s">
        <v>890</v>
      </c>
      <c r="E996" s="66" t="s">
        <v>907</v>
      </c>
      <c r="F996" s="66" t="s">
        <v>870</v>
      </c>
      <c r="G996" s="72">
        <v>1390</v>
      </c>
      <c r="H996" s="73">
        <v>0</v>
      </c>
      <c r="I996" s="74">
        <v>1390</v>
      </c>
      <c r="J996" s="68">
        <v>0</v>
      </c>
      <c r="K996" s="75">
        <v>6474</v>
      </c>
      <c r="L996" s="73">
        <v>1</v>
      </c>
      <c r="M996" s="73">
        <v>6475</v>
      </c>
      <c r="N996" s="68">
        <v>1.5444015444015445E-4</v>
      </c>
      <c r="O996" s="75">
        <v>9102</v>
      </c>
      <c r="P996" s="73">
        <v>1</v>
      </c>
      <c r="Q996" s="73">
        <v>9103</v>
      </c>
      <c r="R996" s="69">
        <v>1.0985389432055367E-4</v>
      </c>
      <c r="S996" s="73">
        <v>16966</v>
      </c>
      <c r="T996" s="73">
        <v>2</v>
      </c>
      <c r="U996" s="73">
        <v>16968</v>
      </c>
      <c r="V996" s="76">
        <v>1.17868929750118E-4</v>
      </c>
      <c r="W996" s="81">
        <v>1.42747929812789E-5</v>
      </c>
      <c r="X996" s="77">
        <v>4.2571755430389298E-4</v>
      </c>
      <c r="Y996" s="81">
        <v>9.4141136564805897E-5</v>
      </c>
      <c r="Z996" s="66">
        <v>0</v>
      </c>
      <c r="AA996" s="77">
        <v>3.4089002978796501E-4</v>
      </c>
      <c r="AC996" s="66" t="s">
        <v>662</v>
      </c>
    </row>
    <row r="997" spans="1:29" s="78" customFormat="1" x14ac:dyDescent="0.2">
      <c r="A997" s="66" t="s">
        <v>755</v>
      </c>
      <c r="B997" s="71" t="s">
        <v>596</v>
      </c>
      <c r="C997" s="66" t="s">
        <v>966</v>
      </c>
      <c r="D997" s="66" t="s">
        <v>890</v>
      </c>
      <c r="E997" s="66" t="s">
        <v>907</v>
      </c>
      <c r="F997" s="66" t="s">
        <v>871</v>
      </c>
      <c r="G997" s="72">
        <v>6545</v>
      </c>
      <c r="H997" s="73">
        <v>0</v>
      </c>
      <c r="I997" s="74">
        <v>6546</v>
      </c>
      <c r="J997" s="68">
        <v>0</v>
      </c>
      <c r="K997" s="75">
        <v>8252</v>
      </c>
      <c r="L997" s="73">
        <v>0</v>
      </c>
      <c r="M997" s="73">
        <v>8252</v>
      </c>
      <c r="N997" s="68">
        <v>0</v>
      </c>
      <c r="O997" s="75">
        <v>233</v>
      </c>
      <c r="P997" s="73">
        <v>1</v>
      </c>
      <c r="Q997" s="73">
        <v>234</v>
      </c>
      <c r="R997" s="69">
        <v>4.2735042735042739E-3</v>
      </c>
      <c r="S997" s="73">
        <v>15030</v>
      </c>
      <c r="T997" s="73">
        <v>1</v>
      </c>
      <c r="U997" s="73">
        <v>15032</v>
      </c>
      <c r="V997" s="80">
        <v>6.6529173042379104E-5</v>
      </c>
      <c r="W997" s="81">
        <v>1.6843714098854301E-6</v>
      </c>
      <c r="X997" s="77">
        <v>3.7062046195625298E-4</v>
      </c>
      <c r="Y997" s="81">
        <v>4.43665446168917E-5</v>
      </c>
      <c r="Z997" s="66">
        <v>0</v>
      </c>
      <c r="AA997" s="77">
        <v>2.7073851742982899E-4</v>
      </c>
      <c r="AC997" s="66" t="s">
        <v>662</v>
      </c>
    </row>
    <row r="998" spans="1:29" s="78" customFormat="1" x14ac:dyDescent="0.2">
      <c r="A998" s="66" t="s">
        <v>755</v>
      </c>
      <c r="B998" s="71" t="s">
        <v>596</v>
      </c>
      <c r="C998" s="66" t="s">
        <v>966</v>
      </c>
      <c r="D998" s="66" t="s">
        <v>890</v>
      </c>
      <c r="E998" s="66" t="s">
        <v>907</v>
      </c>
      <c r="F998" s="66" t="s">
        <v>872</v>
      </c>
      <c r="G998" s="72">
        <v>7215</v>
      </c>
      <c r="H998" s="73">
        <v>0</v>
      </c>
      <c r="I998" s="74">
        <v>7216</v>
      </c>
      <c r="J998" s="68">
        <v>0</v>
      </c>
      <c r="K998" s="75">
        <v>9001</v>
      </c>
      <c r="L998" s="73">
        <v>1</v>
      </c>
      <c r="M998" s="73">
        <v>9003</v>
      </c>
      <c r="N998" s="68">
        <v>1.1107408641563923E-4</v>
      </c>
      <c r="O998" s="75">
        <v>131</v>
      </c>
      <c r="P998" s="73">
        <v>0</v>
      </c>
      <c r="Q998" s="73">
        <v>131</v>
      </c>
      <c r="R998" s="69">
        <v>0</v>
      </c>
      <c r="S998" s="73">
        <v>16347</v>
      </c>
      <c r="T998" s="73">
        <v>1</v>
      </c>
      <c r="U998" s="73">
        <v>16350</v>
      </c>
      <c r="V998" s="80">
        <v>6.1169562025935906E-5</v>
      </c>
      <c r="W998" s="81">
        <v>1.5486780266527001E-6</v>
      </c>
      <c r="X998" s="77">
        <v>3.4076733613215901E-4</v>
      </c>
      <c r="Y998" s="81">
        <v>3.9325629693817102E-5</v>
      </c>
      <c r="Z998" s="66">
        <v>0</v>
      </c>
      <c r="AA998" s="77">
        <v>2.47463393717156E-4</v>
      </c>
      <c r="AC998" s="66" t="s">
        <v>662</v>
      </c>
    </row>
    <row r="999" spans="1:29" s="78" customFormat="1" x14ac:dyDescent="0.2">
      <c r="A999" s="66" t="s">
        <v>755</v>
      </c>
      <c r="B999" s="71" t="s">
        <v>596</v>
      </c>
      <c r="C999" s="66" t="s">
        <v>966</v>
      </c>
      <c r="D999" s="66" t="s">
        <v>890</v>
      </c>
      <c r="E999" s="66" t="s">
        <v>907</v>
      </c>
      <c r="F999" s="66" t="s">
        <v>873</v>
      </c>
      <c r="G999" s="72">
        <v>5932</v>
      </c>
      <c r="H999" s="73">
        <v>0</v>
      </c>
      <c r="I999" s="74">
        <v>5933</v>
      </c>
      <c r="J999" s="68">
        <v>0</v>
      </c>
      <c r="K999" s="75">
        <v>9590</v>
      </c>
      <c r="L999" s="73">
        <v>0</v>
      </c>
      <c r="M999" s="73">
        <v>9593</v>
      </c>
      <c r="N999" s="68">
        <v>0</v>
      </c>
      <c r="O999" s="75">
        <v>2147</v>
      </c>
      <c r="P999" s="73">
        <v>0</v>
      </c>
      <c r="Q999" s="73">
        <v>2147</v>
      </c>
      <c r="R999" s="69">
        <v>0</v>
      </c>
      <c r="S999" s="73">
        <v>17669</v>
      </c>
      <c r="T999" s="73">
        <v>0</v>
      </c>
      <c r="U999" s="73">
        <v>17673</v>
      </c>
      <c r="V999" s="76">
        <v>0</v>
      </c>
      <c r="W999" s="66">
        <v>0</v>
      </c>
      <c r="X999" s="77">
        <v>2.0875513070688E-4</v>
      </c>
      <c r="Y999" s="66">
        <v>0</v>
      </c>
      <c r="Z999" s="66">
        <v>0</v>
      </c>
      <c r="AA999" s="79">
        <v>7.6558941819086906E-5</v>
      </c>
      <c r="AC999" s="66" t="s">
        <v>662</v>
      </c>
    </row>
    <row r="1000" spans="1:29" s="78" customFormat="1" x14ac:dyDescent="0.2">
      <c r="A1000" s="66" t="s">
        <v>755</v>
      </c>
      <c r="B1000" s="71" t="s">
        <v>596</v>
      </c>
      <c r="C1000" s="66" t="s">
        <v>966</v>
      </c>
      <c r="D1000" s="66" t="s">
        <v>890</v>
      </c>
      <c r="E1000" s="66" t="s">
        <v>907</v>
      </c>
      <c r="F1000" s="66" t="s">
        <v>874</v>
      </c>
      <c r="G1000" s="72" t="s">
        <v>832</v>
      </c>
      <c r="H1000" s="73" t="s">
        <v>832</v>
      </c>
      <c r="I1000" s="74" t="s">
        <v>832</v>
      </c>
      <c r="J1000" s="68" t="s">
        <v>832</v>
      </c>
      <c r="K1000" s="75" t="s">
        <v>832</v>
      </c>
      <c r="L1000" s="73" t="s">
        <v>832</v>
      </c>
      <c r="M1000" s="73" t="s">
        <v>832</v>
      </c>
      <c r="N1000" s="68" t="s">
        <v>832</v>
      </c>
      <c r="O1000" s="75" t="s">
        <v>832</v>
      </c>
      <c r="P1000" s="73" t="s">
        <v>832</v>
      </c>
      <c r="Q1000" s="73" t="s">
        <v>832</v>
      </c>
      <c r="R1000" s="69" t="s">
        <v>832</v>
      </c>
      <c r="S1000" s="98" t="s">
        <v>832</v>
      </c>
      <c r="T1000" s="98" t="s">
        <v>832</v>
      </c>
      <c r="U1000" s="98" t="s">
        <v>832</v>
      </c>
      <c r="V1000" s="76" t="s">
        <v>832</v>
      </c>
      <c r="W1000" s="66" t="s">
        <v>832</v>
      </c>
      <c r="X1000" s="77" t="s">
        <v>832</v>
      </c>
      <c r="Y1000" s="66" t="s">
        <v>832</v>
      </c>
      <c r="Z1000" s="66" t="s">
        <v>832</v>
      </c>
      <c r="AA1000" s="77" t="s">
        <v>832</v>
      </c>
      <c r="AC1000" s="66" t="s">
        <v>662</v>
      </c>
    </row>
    <row r="1001" spans="1:29" s="78" customFormat="1" x14ac:dyDescent="0.2">
      <c r="A1001" s="66" t="s">
        <v>755</v>
      </c>
      <c r="B1001" s="71" t="s">
        <v>596</v>
      </c>
      <c r="C1001" s="66" t="s">
        <v>966</v>
      </c>
      <c r="D1001" s="66" t="s">
        <v>890</v>
      </c>
      <c r="E1001" s="66" t="s">
        <v>907</v>
      </c>
      <c r="F1001" s="66" t="s">
        <v>875</v>
      </c>
      <c r="G1001" s="72">
        <v>1868</v>
      </c>
      <c r="H1001" s="73">
        <v>0</v>
      </c>
      <c r="I1001" s="74">
        <v>1868</v>
      </c>
      <c r="J1001" s="68">
        <v>0</v>
      </c>
      <c r="K1001" s="75">
        <v>35</v>
      </c>
      <c r="L1001" s="73">
        <v>1</v>
      </c>
      <c r="M1001" s="73">
        <v>36</v>
      </c>
      <c r="N1001" s="68">
        <v>2.7777777777777776E-2</v>
      </c>
      <c r="O1001" s="75">
        <v>324</v>
      </c>
      <c r="P1001" s="73">
        <v>1</v>
      </c>
      <c r="Q1001" s="73">
        <v>325</v>
      </c>
      <c r="R1001" s="69">
        <v>3.0769230769230769E-3</v>
      </c>
      <c r="S1001" s="73">
        <v>2227</v>
      </c>
      <c r="T1001" s="73">
        <v>2</v>
      </c>
      <c r="U1001" s="73">
        <v>2229</v>
      </c>
      <c r="V1001" s="76">
        <v>8.9726334679228405E-4</v>
      </c>
      <c r="W1001" s="66">
        <v>1.08681230914317E-4</v>
      </c>
      <c r="X1001" s="77">
        <v>3.2374272917561802E-3</v>
      </c>
      <c r="Y1001" s="66">
        <v>8.7108652286031697E-4</v>
      </c>
      <c r="Z1001" s="66">
        <v>1.2211801529566301E-4</v>
      </c>
      <c r="AA1001" s="77">
        <v>2.74200448208177E-3</v>
      </c>
      <c r="AC1001" s="66" t="s">
        <v>662</v>
      </c>
    </row>
    <row r="1002" spans="1:29" s="78" customFormat="1" x14ac:dyDescent="0.2">
      <c r="A1002" s="66" t="s">
        <v>755</v>
      </c>
      <c r="B1002" s="71" t="s">
        <v>596</v>
      </c>
      <c r="C1002" s="66" t="s">
        <v>966</v>
      </c>
      <c r="D1002" s="66" t="s">
        <v>890</v>
      </c>
      <c r="E1002" s="66" t="s">
        <v>907</v>
      </c>
      <c r="F1002" s="66" t="s">
        <v>876</v>
      </c>
      <c r="G1002" s="72">
        <v>8595</v>
      </c>
      <c r="H1002" s="73">
        <v>1</v>
      </c>
      <c r="I1002" s="74">
        <v>8596</v>
      </c>
      <c r="J1002" s="68">
        <v>1.1633317822242904E-4</v>
      </c>
      <c r="K1002" s="75">
        <v>7502</v>
      </c>
      <c r="L1002" s="73">
        <v>0</v>
      </c>
      <c r="M1002" s="73">
        <v>7504</v>
      </c>
      <c r="N1002" s="68">
        <v>0</v>
      </c>
      <c r="O1002" s="75">
        <v>8639</v>
      </c>
      <c r="P1002" s="73">
        <v>1</v>
      </c>
      <c r="Q1002" s="73">
        <v>8640</v>
      </c>
      <c r="R1002" s="69">
        <v>1.1574074074074075E-4</v>
      </c>
      <c r="S1002" s="73">
        <v>24736</v>
      </c>
      <c r="T1002" s="73">
        <v>2</v>
      </c>
      <c r="U1002" s="73">
        <v>24740</v>
      </c>
      <c r="V1002" s="80">
        <v>8.0847279489045196E-5</v>
      </c>
      <c r="W1002" s="81">
        <v>9.7911305849080195E-6</v>
      </c>
      <c r="X1002" s="77">
        <v>2.9201733275689701E-4</v>
      </c>
      <c r="Y1002" s="81">
        <v>5.8280154668639398E-5</v>
      </c>
      <c r="Z1002" s="66">
        <v>0</v>
      </c>
      <c r="AA1002" s="77">
        <v>2.2794692251168499E-4</v>
      </c>
      <c r="AC1002" s="66" t="s">
        <v>662</v>
      </c>
    </row>
    <row r="1003" spans="1:29" s="78" customFormat="1" x14ac:dyDescent="0.2">
      <c r="A1003" s="66" t="s">
        <v>755</v>
      </c>
      <c r="B1003" s="71" t="s">
        <v>596</v>
      </c>
      <c r="C1003" s="66" t="s">
        <v>966</v>
      </c>
      <c r="D1003" s="66" t="s">
        <v>890</v>
      </c>
      <c r="E1003" s="66" t="s">
        <v>907</v>
      </c>
      <c r="F1003" s="66" t="s">
        <v>877</v>
      </c>
      <c r="G1003" s="72">
        <v>8000</v>
      </c>
      <c r="H1003" s="73">
        <v>1</v>
      </c>
      <c r="I1003" s="74">
        <v>8002</v>
      </c>
      <c r="J1003" s="68">
        <v>1.2496875781054737E-4</v>
      </c>
      <c r="K1003" s="75">
        <v>8786</v>
      </c>
      <c r="L1003" s="73">
        <v>2</v>
      </c>
      <c r="M1003" s="73">
        <v>8791</v>
      </c>
      <c r="N1003" s="68">
        <v>2.2750540325332727E-4</v>
      </c>
      <c r="O1003" s="75">
        <v>9945</v>
      </c>
      <c r="P1003" s="73">
        <v>1</v>
      </c>
      <c r="Q1003" s="73">
        <v>9947</v>
      </c>
      <c r="R1003" s="69">
        <v>1.0053282396702523E-4</v>
      </c>
      <c r="S1003" s="73">
        <v>26731</v>
      </c>
      <c r="T1003" s="73">
        <v>4</v>
      </c>
      <c r="U1003" s="73">
        <v>26740</v>
      </c>
      <c r="V1003" s="76">
        <v>1.49616607443426E-4</v>
      </c>
      <c r="W1003" s="81">
        <v>4.0766946318088699E-5</v>
      </c>
      <c r="X1003" s="77">
        <v>3.8303322315448601E-4</v>
      </c>
      <c r="Y1003" s="66">
        <v>1.2554058302027799E-4</v>
      </c>
      <c r="Z1003" s="81">
        <v>1.51549726491081E-5</v>
      </c>
      <c r="AA1003" s="77">
        <v>3.2485219426948498E-4</v>
      </c>
      <c r="AC1003" s="66" t="s">
        <v>662</v>
      </c>
    </row>
    <row r="1004" spans="1:29" s="78" customFormat="1" x14ac:dyDescent="0.2">
      <c r="A1004" s="66" t="s">
        <v>755</v>
      </c>
      <c r="B1004" s="71" t="s">
        <v>596</v>
      </c>
      <c r="C1004" s="66" t="s">
        <v>966</v>
      </c>
      <c r="D1004" s="66" t="s">
        <v>890</v>
      </c>
      <c r="E1004" s="66" t="s">
        <v>907</v>
      </c>
      <c r="F1004" s="66" t="s">
        <v>878</v>
      </c>
      <c r="G1004" s="72">
        <v>10927</v>
      </c>
      <c r="H1004" s="73">
        <v>0</v>
      </c>
      <c r="I1004" s="74">
        <v>10930</v>
      </c>
      <c r="J1004" s="68">
        <v>0</v>
      </c>
      <c r="K1004" s="75">
        <v>14032</v>
      </c>
      <c r="L1004" s="73">
        <v>1</v>
      </c>
      <c r="M1004" s="73">
        <v>14036</v>
      </c>
      <c r="N1004" s="68">
        <v>7.1245369051011688E-5</v>
      </c>
      <c r="O1004" s="75">
        <v>961</v>
      </c>
      <c r="P1004" s="73">
        <v>0</v>
      </c>
      <c r="Q1004" s="73">
        <v>961</v>
      </c>
      <c r="R1004" s="69">
        <v>0</v>
      </c>
      <c r="S1004" s="73">
        <v>25920</v>
      </c>
      <c r="T1004" s="73">
        <v>1</v>
      </c>
      <c r="U1004" s="73">
        <v>25927</v>
      </c>
      <c r="V1004" s="80">
        <v>3.8578758535550299E-5</v>
      </c>
      <c r="W1004" s="81">
        <v>9.7672912387514701E-7</v>
      </c>
      <c r="X1004" s="77">
        <v>2.14928131054551E-4</v>
      </c>
      <c r="Y1004" s="81">
        <v>1.8802213078866699E-5</v>
      </c>
      <c r="Z1004" s="66">
        <v>0</v>
      </c>
      <c r="AA1004" s="77">
        <v>1.5007795127525099E-4</v>
      </c>
      <c r="AC1004" s="66" t="s">
        <v>662</v>
      </c>
    </row>
    <row r="1005" spans="1:29" s="78" customFormat="1" x14ac:dyDescent="0.2">
      <c r="A1005" s="66" t="s">
        <v>755</v>
      </c>
      <c r="B1005" s="71" t="s">
        <v>596</v>
      </c>
      <c r="C1005" s="66" t="s">
        <v>966</v>
      </c>
      <c r="D1005" s="66" t="s">
        <v>890</v>
      </c>
      <c r="E1005" s="66" t="s">
        <v>907</v>
      </c>
      <c r="F1005" s="66" t="s">
        <v>879</v>
      </c>
      <c r="G1005" s="72">
        <v>11846</v>
      </c>
      <c r="H1005" s="73">
        <v>0</v>
      </c>
      <c r="I1005" s="74">
        <v>11847</v>
      </c>
      <c r="J1005" s="68">
        <v>0</v>
      </c>
      <c r="K1005" s="75">
        <v>13043</v>
      </c>
      <c r="L1005" s="73">
        <v>7</v>
      </c>
      <c r="M1005" s="73">
        <v>13050</v>
      </c>
      <c r="N1005" s="68">
        <v>5.363984674329502E-4</v>
      </c>
      <c r="O1005" s="75">
        <v>5252</v>
      </c>
      <c r="P1005" s="73">
        <v>0</v>
      </c>
      <c r="Q1005" s="73">
        <v>5252</v>
      </c>
      <c r="R1005" s="69">
        <v>0</v>
      </c>
      <c r="S1005" s="73">
        <v>30141</v>
      </c>
      <c r="T1005" s="73">
        <v>7</v>
      </c>
      <c r="U1005" s="73">
        <v>30149</v>
      </c>
      <c r="V1005" s="76">
        <v>2.32187873159082E-4</v>
      </c>
      <c r="W1005" s="81">
        <v>9.3356499860892795E-5</v>
      </c>
      <c r="X1005" s="77">
        <v>4.78336868959661E-4</v>
      </c>
      <c r="Y1005" s="66">
        <v>2.0738186738233601E-4</v>
      </c>
      <c r="Z1005" s="81">
        <v>6.9076865077193799E-5</v>
      </c>
      <c r="AA1005" s="77">
        <v>4.2581809319999699E-4</v>
      </c>
      <c r="AC1005" s="66" t="s">
        <v>662</v>
      </c>
    </row>
    <row r="1006" spans="1:29" s="78" customFormat="1" x14ac:dyDescent="0.2">
      <c r="A1006" s="66" t="s">
        <v>755</v>
      </c>
      <c r="B1006" s="71" t="s">
        <v>596</v>
      </c>
      <c r="C1006" s="66" t="s">
        <v>966</v>
      </c>
      <c r="D1006" s="66" t="s">
        <v>890</v>
      </c>
      <c r="E1006" s="66" t="s">
        <v>907</v>
      </c>
      <c r="F1006" s="66" t="s">
        <v>880</v>
      </c>
      <c r="G1006" s="72">
        <v>3612</v>
      </c>
      <c r="H1006" s="73">
        <v>0</v>
      </c>
      <c r="I1006" s="74">
        <v>3612</v>
      </c>
      <c r="J1006" s="68">
        <v>0</v>
      </c>
      <c r="K1006" s="75">
        <v>5634</v>
      </c>
      <c r="L1006" s="73">
        <v>0</v>
      </c>
      <c r="M1006" s="73">
        <v>5635</v>
      </c>
      <c r="N1006" s="68">
        <v>0</v>
      </c>
      <c r="O1006" s="75">
        <v>5639</v>
      </c>
      <c r="P1006" s="73">
        <v>0</v>
      </c>
      <c r="Q1006" s="73">
        <v>5640</v>
      </c>
      <c r="R1006" s="69">
        <v>0</v>
      </c>
      <c r="S1006" s="73">
        <v>14885</v>
      </c>
      <c r="T1006" s="73">
        <v>0</v>
      </c>
      <c r="U1006" s="73">
        <v>14887</v>
      </c>
      <c r="V1006" s="76">
        <v>0</v>
      </c>
      <c r="W1006" s="66">
        <v>0</v>
      </c>
      <c r="X1006" s="77">
        <v>2.4779458468659902E-4</v>
      </c>
      <c r="Y1006" s="66">
        <v>0</v>
      </c>
      <c r="Z1006" s="66">
        <v>0</v>
      </c>
      <c r="AA1006" s="79">
        <v>9.0877410676625306E-5</v>
      </c>
      <c r="AC1006" s="66" t="s">
        <v>662</v>
      </c>
    </row>
    <row r="1007" spans="1:29" s="82" customFormat="1" x14ac:dyDescent="0.2">
      <c r="A1007" s="66" t="s">
        <v>755</v>
      </c>
      <c r="B1007" s="71" t="s">
        <v>596</v>
      </c>
      <c r="C1007" s="66" t="s">
        <v>966</v>
      </c>
      <c r="D1007" s="66" t="s">
        <v>890</v>
      </c>
      <c r="E1007" s="66" t="s">
        <v>907</v>
      </c>
      <c r="F1007" s="66" t="s">
        <v>881</v>
      </c>
      <c r="G1007" s="72">
        <v>6884</v>
      </c>
      <c r="H1007" s="73">
        <v>0</v>
      </c>
      <c r="I1007" s="74">
        <v>6886</v>
      </c>
      <c r="J1007" s="68">
        <v>0</v>
      </c>
      <c r="K1007" s="75">
        <v>103</v>
      </c>
      <c r="L1007" s="73">
        <v>0</v>
      </c>
      <c r="M1007" s="73">
        <v>103</v>
      </c>
      <c r="N1007" s="68">
        <v>0</v>
      </c>
      <c r="O1007" s="75">
        <v>9684</v>
      </c>
      <c r="P1007" s="73">
        <v>1</v>
      </c>
      <c r="Q1007" s="73">
        <v>9685</v>
      </c>
      <c r="R1007" s="69">
        <v>1.0325245224574084E-4</v>
      </c>
      <c r="S1007" s="73">
        <v>16671</v>
      </c>
      <c r="T1007" s="73">
        <v>1</v>
      </c>
      <c r="U1007" s="73">
        <v>16674</v>
      </c>
      <c r="V1007" s="80">
        <v>5.9980806142034499E-5</v>
      </c>
      <c r="W1007" s="81">
        <v>1.5185813796010801E-6</v>
      </c>
      <c r="X1007" s="77">
        <v>3.3414584623456901E-4</v>
      </c>
      <c r="Y1007" s="66" t="s">
        <v>832</v>
      </c>
      <c r="Z1007" s="66" t="s">
        <v>832</v>
      </c>
      <c r="AA1007" s="77" t="s">
        <v>832</v>
      </c>
      <c r="AC1007" s="66" t="s">
        <v>662</v>
      </c>
    </row>
    <row r="1008" spans="1:29" s="82" customFormat="1" x14ac:dyDescent="0.2">
      <c r="A1008" s="66" t="s">
        <v>755</v>
      </c>
      <c r="B1008" s="71" t="s">
        <v>596</v>
      </c>
      <c r="C1008" s="66" t="s">
        <v>966</v>
      </c>
      <c r="D1008" s="66" t="s">
        <v>890</v>
      </c>
      <c r="E1008" s="66" t="s">
        <v>907</v>
      </c>
      <c r="F1008" s="66" t="s">
        <v>882</v>
      </c>
      <c r="G1008" s="72">
        <v>11226</v>
      </c>
      <c r="H1008" s="73">
        <v>0</v>
      </c>
      <c r="I1008" s="74">
        <v>11232</v>
      </c>
      <c r="J1008" s="68">
        <v>0</v>
      </c>
      <c r="K1008" s="75">
        <v>12386</v>
      </c>
      <c r="L1008" s="73">
        <v>0</v>
      </c>
      <c r="M1008" s="73">
        <v>12387</v>
      </c>
      <c r="N1008" s="68">
        <v>0</v>
      </c>
      <c r="O1008" s="75">
        <v>10431</v>
      </c>
      <c r="P1008" s="73">
        <v>0</v>
      </c>
      <c r="Q1008" s="73">
        <v>10432</v>
      </c>
      <c r="R1008" s="69">
        <v>0</v>
      </c>
      <c r="S1008" s="73">
        <v>34043</v>
      </c>
      <c r="T1008" s="73">
        <v>0</v>
      </c>
      <c r="U1008" s="73">
        <v>34051</v>
      </c>
      <c r="V1008" s="76">
        <v>0</v>
      </c>
      <c r="W1008" s="66">
        <v>0</v>
      </c>
      <c r="X1008" s="77">
        <v>1.0835354107831E-4</v>
      </c>
      <c r="Y1008" s="66" t="s">
        <v>832</v>
      </c>
      <c r="Z1008" s="66" t="s">
        <v>832</v>
      </c>
      <c r="AA1008" s="77" t="s">
        <v>832</v>
      </c>
      <c r="AC1008" s="66" t="s">
        <v>662</v>
      </c>
    </row>
    <row r="1009" spans="1:29" s="82" customFormat="1" x14ac:dyDescent="0.2">
      <c r="A1009" s="83" t="s">
        <v>755</v>
      </c>
      <c r="B1009" s="84" t="s">
        <v>596</v>
      </c>
      <c r="C1009" s="83" t="s">
        <v>966</v>
      </c>
      <c r="D1009" s="83" t="s">
        <v>890</v>
      </c>
      <c r="E1009" s="83" t="s">
        <v>907</v>
      </c>
      <c r="F1009" s="83" t="s">
        <v>883</v>
      </c>
      <c r="G1009" s="85">
        <v>7000</v>
      </c>
      <c r="H1009" s="86">
        <v>0</v>
      </c>
      <c r="I1009" s="87">
        <v>7004</v>
      </c>
      <c r="J1009" s="88">
        <v>0</v>
      </c>
      <c r="K1009" s="89">
        <v>7604</v>
      </c>
      <c r="L1009" s="86">
        <v>0</v>
      </c>
      <c r="M1009" s="86">
        <v>7605</v>
      </c>
      <c r="N1009" s="88">
        <v>0</v>
      </c>
      <c r="O1009" s="89">
        <v>9887</v>
      </c>
      <c r="P1009" s="86">
        <v>0</v>
      </c>
      <c r="Q1009" s="86">
        <v>9888</v>
      </c>
      <c r="R1009" s="90">
        <v>0</v>
      </c>
      <c r="S1009" s="86">
        <v>24491</v>
      </c>
      <c r="T1009" s="86">
        <v>0</v>
      </c>
      <c r="U1009" s="86">
        <v>24497</v>
      </c>
      <c r="V1009" s="91">
        <v>0</v>
      </c>
      <c r="W1009" s="83">
        <v>0</v>
      </c>
      <c r="X1009" s="93">
        <v>1.5061049590291901E-4</v>
      </c>
      <c r="Y1009" s="83" t="s">
        <v>832</v>
      </c>
      <c r="Z1009" s="83" t="s">
        <v>832</v>
      </c>
      <c r="AA1009" s="93" t="s">
        <v>832</v>
      </c>
      <c r="AC1009" s="83" t="s">
        <v>662</v>
      </c>
    </row>
    <row r="1010" spans="1:29" s="78" customFormat="1" x14ac:dyDescent="0.2">
      <c r="A1010" s="66" t="s">
        <v>753</v>
      </c>
      <c r="B1010" s="71" t="s">
        <v>608</v>
      </c>
      <c r="C1010" s="66" t="s">
        <v>967</v>
      </c>
      <c r="D1010" s="66" t="s">
        <v>308</v>
      </c>
      <c r="E1010" s="66" t="s">
        <v>28</v>
      </c>
      <c r="F1010" s="66" t="s">
        <v>867</v>
      </c>
      <c r="G1010" s="72">
        <v>3130</v>
      </c>
      <c r="H1010" s="73">
        <v>2719</v>
      </c>
      <c r="I1010" s="74">
        <v>5849</v>
      </c>
      <c r="J1010" s="68">
        <v>0.46486578902376474</v>
      </c>
      <c r="K1010" s="75">
        <v>5802</v>
      </c>
      <c r="L1010" s="73">
        <v>5985</v>
      </c>
      <c r="M1010" s="73">
        <v>11789</v>
      </c>
      <c r="N1010" s="68">
        <v>0.50767664772245313</v>
      </c>
      <c r="O1010" s="75">
        <v>2873</v>
      </c>
      <c r="P1010" s="73">
        <v>2971</v>
      </c>
      <c r="Q1010" s="73">
        <v>5845</v>
      </c>
      <c r="R1010" s="69">
        <v>0.50829769033361849</v>
      </c>
      <c r="S1010" s="73">
        <v>11805</v>
      </c>
      <c r="T1010" s="73">
        <v>11675</v>
      </c>
      <c r="U1010" s="73">
        <v>23483</v>
      </c>
      <c r="V1010" s="76">
        <v>0.49723168654173799</v>
      </c>
      <c r="W1010" s="66">
        <v>0.49081574517104498</v>
      </c>
      <c r="X1010" s="77">
        <v>0.50364831336390303</v>
      </c>
      <c r="Y1010" s="66">
        <v>0.49702676049702899</v>
      </c>
      <c r="Z1010" s="66">
        <v>0.49062858289241501</v>
      </c>
      <c r="AA1010" s="77">
        <v>0.503425493558185</v>
      </c>
      <c r="AC1010" s="66" t="s">
        <v>28</v>
      </c>
    </row>
    <row r="1011" spans="1:29" s="78" customFormat="1" x14ac:dyDescent="0.2">
      <c r="A1011" s="66" t="s">
        <v>753</v>
      </c>
      <c r="B1011" s="71" t="s">
        <v>608</v>
      </c>
      <c r="C1011" s="66" t="s">
        <v>967</v>
      </c>
      <c r="D1011" s="66" t="s">
        <v>308</v>
      </c>
      <c r="E1011" s="66" t="s">
        <v>28</v>
      </c>
      <c r="F1011" s="66" t="s">
        <v>868</v>
      </c>
      <c r="G1011" s="72">
        <v>1927</v>
      </c>
      <c r="H1011" s="73">
        <v>2021</v>
      </c>
      <c r="I1011" s="74">
        <v>3949</v>
      </c>
      <c r="J1011" s="68">
        <v>0.51177513294504939</v>
      </c>
      <c r="K1011" s="75">
        <v>7231</v>
      </c>
      <c r="L1011" s="73">
        <v>7515</v>
      </c>
      <c r="M1011" s="73">
        <v>14750</v>
      </c>
      <c r="N1011" s="68">
        <v>0.50949152542372877</v>
      </c>
      <c r="O1011" s="75">
        <v>4369</v>
      </c>
      <c r="P1011" s="73">
        <v>4743</v>
      </c>
      <c r="Q1011" s="73">
        <v>9114</v>
      </c>
      <c r="R1011" s="69">
        <v>0.52040816326530615</v>
      </c>
      <c r="S1011" s="73">
        <v>13527</v>
      </c>
      <c r="T1011" s="73">
        <v>14279</v>
      </c>
      <c r="U1011" s="73">
        <v>27813</v>
      </c>
      <c r="V1011" s="76">
        <v>0.51352226138243495</v>
      </c>
      <c r="W1011" s="66">
        <v>0.50762836633354802</v>
      </c>
      <c r="X1011" s="77">
        <v>0.519413330115575</v>
      </c>
      <c r="Y1011" s="66">
        <v>0.51332397530629403</v>
      </c>
      <c r="Z1011" s="66">
        <v>0.50744495305929205</v>
      </c>
      <c r="AA1011" s="77">
        <v>0.51920045890306499</v>
      </c>
      <c r="AC1011" s="66" t="s">
        <v>28</v>
      </c>
    </row>
    <row r="1012" spans="1:29" s="78" customFormat="1" x14ac:dyDescent="0.2">
      <c r="A1012" s="66" t="s">
        <v>753</v>
      </c>
      <c r="B1012" s="71" t="s">
        <v>608</v>
      </c>
      <c r="C1012" s="66" t="s">
        <v>967</v>
      </c>
      <c r="D1012" s="66" t="s">
        <v>308</v>
      </c>
      <c r="E1012" s="66" t="s">
        <v>28</v>
      </c>
      <c r="F1012" s="66" t="s">
        <v>869</v>
      </c>
      <c r="G1012" s="72">
        <v>995</v>
      </c>
      <c r="H1012" s="73">
        <v>1111</v>
      </c>
      <c r="I1012" s="74">
        <v>2106</v>
      </c>
      <c r="J1012" s="68">
        <v>0.52754036087369416</v>
      </c>
      <c r="K1012" s="75">
        <v>4288</v>
      </c>
      <c r="L1012" s="73">
        <v>4678</v>
      </c>
      <c r="M1012" s="73">
        <v>8967</v>
      </c>
      <c r="N1012" s="68">
        <v>0.52169064347050298</v>
      </c>
      <c r="O1012" s="75">
        <v>3005</v>
      </c>
      <c r="P1012" s="73">
        <v>3204</v>
      </c>
      <c r="Q1012" s="73">
        <v>6210</v>
      </c>
      <c r="R1012" s="69">
        <v>0.51594202898550723</v>
      </c>
      <c r="S1012" s="73">
        <v>8288</v>
      </c>
      <c r="T1012" s="73">
        <v>8993</v>
      </c>
      <c r="U1012" s="73">
        <v>17283</v>
      </c>
      <c r="V1012" s="76">
        <v>0.52039812510850103</v>
      </c>
      <c r="W1012" s="66">
        <v>0.51291773027459098</v>
      </c>
      <c r="X1012" s="77">
        <v>0.52787165260520996</v>
      </c>
      <c r="Y1012" s="66">
        <v>0.520202640144795</v>
      </c>
      <c r="Z1012" s="66">
        <v>0.51274780285318</v>
      </c>
      <c r="AA1012" s="77">
        <v>0.52765138705479597</v>
      </c>
      <c r="AC1012" s="66" t="s">
        <v>28</v>
      </c>
    </row>
    <row r="1013" spans="1:29" s="78" customFormat="1" x14ac:dyDescent="0.2">
      <c r="A1013" s="66" t="s">
        <v>753</v>
      </c>
      <c r="B1013" s="71" t="s">
        <v>608</v>
      </c>
      <c r="C1013" s="66" t="s">
        <v>967</v>
      </c>
      <c r="D1013" s="66" t="s">
        <v>308</v>
      </c>
      <c r="E1013" s="66" t="s">
        <v>28</v>
      </c>
      <c r="F1013" s="66" t="s">
        <v>870</v>
      </c>
      <c r="G1013" s="72">
        <v>4816</v>
      </c>
      <c r="H1013" s="73">
        <v>0</v>
      </c>
      <c r="I1013" s="74">
        <v>4816</v>
      </c>
      <c r="J1013" s="68">
        <v>0</v>
      </c>
      <c r="K1013" s="75">
        <v>6429</v>
      </c>
      <c r="L1013" s="73">
        <v>2</v>
      </c>
      <c r="M1013" s="73">
        <v>6432</v>
      </c>
      <c r="N1013" s="68">
        <v>3.1094527363184079E-4</v>
      </c>
      <c r="O1013" s="75">
        <v>8285</v>
      </c>
      <c r="P1013" s="73">
        <v>1</v>
      </c>
      <c r="Q1013" s="73">
        <v>8287</v>
      </c>
      <c r="R1013" s="69">
        <v>1.2067093037287318E-4</v>
      </c>
      <c r="S1013" s="73">
        <v>19530</v>
      </c>
      <c r="T1013" s="73">
        <v>3</v>
      </c>
      <c r="U1013" s="73">
        <v>19535</v>
      </c>
      <c r="V1013" s="76">
        <v>1.5358623867301499E-4</v>
      </c>
      <c r="W1013" s="81">
        <v>3.16742947709627E-5</v>
      </c>
      <c r="X1013" s="77">
        <v>4.4877790660615802E-4</v>
      </c>
      <c r="Y1013" s="81">
        <v>1.1394139567094701E-16</v>
      </c>
      <c r="Z1013" s="66">
        <v>0</v>
      </c>
      <c r="AA1013" s="77">
        <v>1.6601079391499301E-4</v>
      </c>
      <c r="AC1013" s="66" t="s">
        <v>28</v>
      </c>
    </row>
    <row r="1014" spans="1:29" s="78" customFormat="1" x14ac:dyDescent="0.2">
      <c r="A1014" s="66" t="s">
        <v>753</v>
      </c>
      <c r="B1014" s="71" t="s">
        <v>608</v>
      </c>
      <c r="C1014" s="66" t="s">
        <v>967</v>
      </c>
      <c r="D1014" s="66" t="s">
        <v>308</v>
      </c>
      <c r="E1014" s="66" t="s">
        <v>28</v>
      </c>
      <c r="F1014" s="66" t="s">
        <v>871</v>
      </c>
      <c r="G1014" s="72">
        <v>8530</v>
      </c>
      <c r="H1014" s="73">
        <v>3</v>
      </c>
      <c r="I1014" s="74">
        <v>8534</v>
      </c>
      <c r="J1014" s="68">
        <v>3.5153503632528711E-4</v>
      </c>
      <c r="K1014" s="75">
        <v>8212</v>
      </c>
      <c r="L1014" s="73">
        <v>2</v>
      </c>
      <c r="M1014" s="73">
        <v>8217</v>
      </c>
      <c r="N1014" s="68">
        <v>2.4339783375927954E-4</v>
      </c>
      <c r="O1014" s="75">
        <v>13322</v>
      </c>
      <c r="P1014" s="73">
        <v>2</v>
      </c>
      <c r="Q1014" s="73">
        <v>13324</v>
      </c>
      <c r="R1014" s="69">
        <v>1.5010507355148604E-4</v>
      </c>
      <c r="S1014" s="73">
        <v>30064</v>
      </c>
      <c r="T1014" s="73">
        <v>7</v>
      </c>
      <c r="U1014" s="73">
        <v>30075</v>
      </c>
      <c r="V1014" s="76">
        <v>2.32782414951282E-4</v>
      </c>
      <c r="W1014" s="81">
        <v>9.3595561791124594E-5</v>
      </c>
      <c r="X1014" s="77">
        <v>4.7956155030877699E-4</v>
      </c>
      <c r="Y1014" s="81">
        <v>1.0204769820582E-16</v>
      </c>
      <c r="Z1014" s="66">
        <v>0</v>
      </c>
      <c r="AA1014" s="77">
        <v>1.66227971326428E-4</v>
      </c>
      <c r="AC1014" s="66" t="s">
        <v>28</v>
      </c>
    </row>
    <row r="1015" spans="1:29" s="78" customFormat="1" x14ac:dyDescent="0.2">
      <c r="A1015" s="66" t="s">
        <v>753</v>
      </c>
      <c r="B1015" s="71" t="s">
        <v>608</v>
      </c>
      <c r="C1015" s="66" t="s">
        <v>967</v>
      </c>
      <c r="D1015" s="66" t="s">
        <v>308</v>
      </c>
      <c r="E1015" s="66" t="s">
        <v>28</v>
      </c>
      <c r="F1015" s="66" t="s">
        <v>872</v>
      </c>
      <c r="G1015" s="72">
        <v>7381</v>
      </c>
      <c r="H1015" s="73">
        <v>3</v>
      </c>
      <c r="I1015" s="74">
        <v>7384</v>
      </c>
      <c r="J1015" s="68">
        <v>4.0628385698808235E-4</v>
      </c>
      <c r="K1015" s="75">
        <v>8254</v>
      </c>
      <c r="L1015" s="73">
        <v>0</v>
      </c>
      <c r="M1015" s="73">
        <v>8255</v>
      </c>
      <c r="N1015" s="68">
        <v>0</v>
      </c>
      <c r="O1015" s="75">
        <v>10945</v>
      </c>
      <c r="P1015" s="73">
        <v>0</v>
      </c>
      <c r="Q1015" s="73">
        <v>10946</v>
      </c>
      <c r="R1015" s="69">
        <v>0</v>
      </c>
      <c r="S1015" s="73">
        <v>26580</v>
      </c>
      <c r="T1015" s="73">
        <v>3</v>
      </c>
      <c r="U1015" s="73">
        <v>26585</v>
      </c>
      <c r="V1015" s="76">
        <v>1.1285407967498001E-4</v>
      </c>
      <c r="W1015" s="81">
        <v>2.32738290486062E-5</v>
      </c>
      <c r="X1015" s="77">
        <v>3.2977173644052903E-4</v>
      </c>
      <c r="Y1015" s="81">
        <v>1.38108932739527E-16</v>
      </c>
      <c r="Z1015" s="66">
        <v>0</v>
      </c>
      <c r="AA1015" s="77">
        <v>1.1139414802707399E-4</v>
      </c>
      <c r="AC1015" s="66" t="s">
        <v>28</v>
      </c>
    </row>
    <row r="1016" spans="1:29" s="78" customFormat="1" x14ac:dyDescent="0.2">
      <c r="A1016" s="66" t="s">
        <v>753</v>
      </c>
      <c r="B1016" s="71" t="s">
        <v>608</v>
      </c>
      <c r="C1016" s="66" t="s">
        <v>967</v>
      </c>
      <c r="D1016" s="66" t="s">
        <v>308</v>
      </c>
      <c r="E1016" s="66" t="s">
        <v>28</v>
      </c>
      <c r="F1016" s="66" t="s">
        <v>873</v>
      </c>
      <c r="G1016" s="72">
        <v>3109</v>
      </c>
      <c r="H1016" s="73">
        <v>2</v>
      </c>
      <c r="I1016" s="74">
        <v>3111</v>
      </c>
      <c r="J1016" s="68">
        <v>6.4288010286081641E-4</v>
      </c>
      <c r="K1016" s="75">
        <v>10563</v>
      </c>
      <c r="L1016" s="73">
        <v>1</v>
      </c>
      <c r="M1016" s="73">
        <v>10567</v>
      </c>
      <c r="N1016" s="68">
        <v>9.4634238667549918E-5</v>
      </c>
      <c r="O1016" s="75">
        <v>12324</v>
      </c>
      <c r="P1016" s="73">
        <v>2</v>
      </c>
      <c r="Q1016" s="73">
        <v>12326</v>
      </c>
      <c r="R1016" s="69">
        <v>1.6225864027259452E-4</v>
      </c>
      <c r="S1016" s="73">
        <v>25996</v>
      </c>
      <c r="T1016" s="73">
        <v>5</v>
      </c>
      <c r="U1016" s="73">
        <v>26004</v>
      </c>
      <c r="V1016" s="76">
        <v>1.92300296142456E-4</v>
      </c>
      <c r="W1016" s="81">
        <v>6.2442236454553999E-5</v>
      </c>
      <c r="X1016" s="77">
        <v>4.4870719919711698E-4</v>
      </c>
      <c r="Y1016" s="81">
        <v>1.4544433776008099E-16</v>
      </c>
      <c r="Z1016" s="66">
        <v>0</v>
      </c>
      <c r="AA1016" s="77">
        <v>1.5499746853803501E-4</v>
      </c>
      <c r="AC1016" s="66" t="s">
        <v>28</v>
      </c>
    </row>
    <row r="1017" spans="1:29" s="78" customFormat="1" x14ac:dyDescent="0.2">
      <c r="A1017" s="66" t="s">
        <v>753</v>
      </c>
      <c r="B1017" s="71" t="s">
        <v>608</v>
      </c>
      <c r="C1017" s="66" t="s">
        <v>967</v>
      </c>
      <c r="D1017" s="66" t="s">
        <v>308</v>
      </c>
      <c r="E1017" s="66" t="s">
        <v>28</v>
      </c>
      <c r="F1017" s="66" t="s">
        <v>874</v>
      </c>
      <c r="G1017" s="72">
        <v>230</v>
      </c>
      <c r="H1017" s="73">
        <v>0</v>
      </c>
      <c r="I1017" s="74">
        <v>230</v>
      </c>
      <c r="J1017" s="68">
        <v>0</v>
      </c>
      <c r="K1017" s="75">
        <v>709</v>
      </c>
      <c r="L1017" s="73">
        <v>0</v>
      </c>
      <c r="M1017" s="73">
        <v>709</v>
      </c>
      <c r="N1017" s="68">
        <v>0</v>
      </c>
      <c r="O1017" s="75">
        <v>344</v>
      </c>
      <c r="P1017" s="73">
        <v>0</v>
      </c>
      <c r="Q1017" s="73">
        <v>344</v>
      </c>
      <c r="R1017" s="69">
        <v>0</v>
      </c>
      <c r="S1017" s="73">
        <v>1283</v>
      </c>
      <c r="T1017" s="73">
        <v>0</v>
      </c>
      <c r="U1017" s="73">
        <v>1283</v>
      </c>
      <c r="V1017" s="76">
        <v>0</v>
      </c>
      <c r="W1017" s="66">
        <v>0</v>
      </c>
      <c r="X1017" s="77">
        <v>2.8710689033213301E-3</v>
      </c>
      <c r="Y1017" s="66">
        <v>0</v>
      </c>
      <c r="Z1017" s="66">
        <v>0</v>
      </c>
      <c r="AA1017" s="77">
        <v>1.0538260395577699E-3</v>
      </c>
      <c r="AC1017" s="66" t="s">
        <v>28</v>
      </c>
    </row>
    <row r="1018" spans="1:29" s="78" customFormat="1" x14ac:dyDescent="0.2">
      <c r="A1018" s="66" t="s">
        <v>753</v>
      </c>
      <c r="B1018" s="71" t="s">
        <v>608</v>
      </c>
      <c r="C1018" s="66" t="s">
        <v>967</v>
      </c>
      <c r="D1018" s="66" t="s">
        <v>308</v>
      </c>
      <c r="E1018" s="66" t="s">
        <v>28</v>
      </c>
      <c r="F1018" s="66" t="s">
        <v>875</v>
      </c>
      <c r="G1018" s="72">
        <v>7260</v>
      </c>
      <c r="H1018" s="73">
        <v>2</v>
      </c>
      <c r="I1018" s="74">
        <v>7262</v>
      </c>
      <c r="J1018" s="68">
        <v>2.754062241806665E-4</v>
      </c>
      <c r="K1018" s="75">
        <v>9041</v>
      </c>
      <c r="L1018" s="73">
        <v>1</v>
      </c>
      <c r="M1018" s="73">
        <v>9043</v>
      </c>
      <c r="N1018" s="68">
        <v>1.1058277120424638E-4</v>
      </c>
      <c r="O1018" s="75">
        <v>4916</v>
      </c>
      <c r="P1018" s="73">
        <v>0</v>
      </c>
      <c r="Q1018" s="73">
        <v>4916</v>
      </c>
      <c r="R1018" s="69">
        <v>0</v>
      </c>
      <c r="S1018" s="73">
        <v>21217</v>
      </c>
      <c r="T1018" s="73">
        <v>3</v>
      </c>
      <c r="U1018" s="73">
        <v>21221</v>
      </c>
      <c r="V1018" s="76">
        <v>1.41376060320452E-4</v>
      </c>
      <c r="W1018" s="81">
        <v>2.9156091443995402E-5</v>
      </c>
      <c r="X1018" s="77">
        <v>4.1310470003456099E-4</v>
      </c>
      <c r="Y1018" s="81">
        <v>9.89987841095392E-17</v>
      </c>
      <c r="Z1018" s="66">
        <v>0</v>
      </c>
      <c r="AA1018" s="77">
        <v>1.48766681924684E-4</v>
      </c>
      <c r="AC1018" s="66" t="s">
        <v>28</v>
      </c>
    </row>
    <row r="1019" spans="1:29" s="78" customFormat="1" x14ac:dyDescent="0.2">
      <c r="A1019" s="66" t="s">
        <v>753</v>
      </c>
      <c r="B1019" s="71" t="s">
        <v>608</v>
      </c>
      <c r="C1019" s="66" t="s">
        <v>967</v>
      </c>
      <c r="D1019" s="66" t="s">
        <v>308</v>
      </c>
      <c r="E1019" s="66" t="s">
        <v>28</v>
      </c>
      <c r="F1019" s="66" t="s">
        <v>876</v>
      </c>
      <c r="G1019" s="72">
        <v>4747</v>
      </c>
      <c r="H1019" s="73">
        <v>1</v>
      </c>
      <c r="I1019" s="74">
        <v>4749</v>
      </c>
      <c r="J1019" s="68">
        <v>2.105706464518846E-4</v>
      </c>
      <c r="K1019" s="75">
        <v>4513</v>
      </c>
      <c r="L1019" s="73">
        <v>1</v>
      </c>
      <c r="M1019" s="73">
        <v>4514</v>
      </c>
      <c r="N1019" s="68">
        <v>2.2153300841825432E-4</v>
      </c>
      <c r="O1019" s="75">
        <v>7757</v>
      </c>
      <c r="P1019" s="73">
        <v>2</v>
      </c>
      <c r="Q1019" s="73">
        <v>7760</v>
      </c>
      <c r="R1019" s="69">
        <v>2.577319587628866E-4</v>
      </c>
      <c r="S1019" s="73">
        <v>17017</v>
      </c>
      <c r="T1019" s="73">
        <v>4</v>
      </c>
      <c r="U1019" s="73">
        <v>17023</v>
      </c>
      <c r="V1019" s="76">
        <v>2.3500381881205601E-4</v>
      </c>
      <c r="W1019" s="81">
        <v>6.4034224376511502E-5</v>
      </c>
      <c r="X1019" s="77">
        <v>6.0159279799761999E-4</v>
      </c>
      <c r="Y1019" s="81">
        <v>1.03727833988732E-16</v>
      </c>
      <c r="Z1019" s="66">
        <v>0</v>
      </c>
      <c r="AA1019" s="77">
        <v>2.4446483022600303E-4</v>
      </c>
      <c r="AC1019" s="66" t="s">
        <v>28</v>
      </c>
    </row>
    <row r="1020" spans="1:29" s="78" customFormat="1" x14ac:dyDescent="0.2">
      <c r="A1020" s="66" t="s">
        <v>753</v>
      </c>
      <c r="B1020" s="71" t="s">
        <v>608</v>
      </c>
      <c r="C1020" s="66" t="s">
        <v>967</v>
      </c>
      <c r="D1020" s="66" t="s">
        <v>308</v>
      </c>
      <c r="E1020" s="66" t="s">
        <v>28</v>
      </c>
      <c r="F1020" s="66" t="s">
        <v>877</v>
      </c>
      <c r="G1020" s="72">
        <v>6485</v>
      </c>
      <c r="H1020" s="73">
        <v>1</v>
      </c>
      <c r="I1020" s="74">
        <v>6486</v>
      </c>
      <c r="J1020" s="68">
        <v>1.541782300339192E-4</v>
      </c>
      <c r="K1020" s="75">
        <v>6162</v>
      </c>
      <c r="L1020" s="73">
        <v>0</v>
      </c>
      <c r="M1020" s="73">
        <v>6162</v>
      </c>
      <c r="N1020" s="68">
        <v>0</v>
      </c>
      <c r="O1020" s="75">
        <v>9692</v>
      </c>
      <c r="P1020" s="73">
        <v>2</v>
      </c>
      <c r="Q1020" s="73">
        <v>9695</v>
      </c>
      <c r="R1020" s="69">
        <v>2.0629190304280557E-4</v>
      </c>
      <c r="S1020" s="73">
        <v>22339</v>
      </c>
      <c r="T1020" s="73">
        <v>3</v>
      </c>
      <c r="U1020" s="73">
        <v>22343</v>
      </c>
      <c r="V1020" s="76">
        <v>1.3427625100707199E-4</v>
      </c>
      <c r="W1020" s="81">
        <v>2.7691847153046199E-5</v>
      </c>
      <c r="X1020" s="77">
        <v>3.9236154146420798E-4</v>
      </c>
      <c r="Y1020" s="81">
        <v>9.0310156501766305E-17</v>
      </c>
      <c r="Z1020" s="66">
        <v>0</v>
      </c>
      <c r="AA1020" s="77">
        <v>1.3908540426181001E-4</v>
      </c>
      <c r="AC1020" s="66" t="s">
        <v>28</v>
      </c>
    </row>
    <row r="1021" spans="1:29" s="78" customFormat="1" x14ac:dyDescent="0.2">
      <c r="A1021" s="66" t="s">
        <v>753</v>
      </c>
      <c r="B1021" s="71" t="s">
        <v>608</v>
      </c>
      <c r="C1021" s="66" t="s">
        <v>967</v>
      </c>
      <c r="D1021" s="66" t="s">
        <v>308</v>
      </c>
      <c r="E1021" s="66" t="s">
        <v>28</v>
      </c>
      <c r="F1021" s="66" t="s">
        <v>878</v>
      </c>
      <c r="G1021" s="72">
        <v>5141</v>
      </c>
      <c r="H1021" s="73">
        <v>0</v>
      </c>
      <c r="I1021" s="74">
        <v>5141</v>
      </c>
      <c r="J1021" s="68">
        <v>0</v>
      </c>
      <c r="K1021" s="75">
        <v>6386</v>
      </c>
      <c r="L1021" s="73">
        <v>0</v>
      </c>
      <c r="M1021" s="73">
        <v>6388</v>
      </c>
      <c r="N1021" s="68">
        <v>0</v>
      </c>
      <c r="O1021" s="75">
        <v>7363</v>
      </c>
      <c r="P1021" s="73">
        <v>1</v>
      </c>
      <c r="Q1021" s="73">
        <v>7364</v>
      </c>
      <c r="R1021" s="69">
        <v>1.3579576317218902E-4</v>
      </c>
      <c r="S1021" s="73">
        <v>18890</v>
      </c>
      <c r="T1021" s="73">
        <v>1</v>
      </c>
      <c r="U1021" s="73">
        <v>18893</v>
      </c>
      <c r="V1021" s="80">
        <v>5.2935260176803801E-5</v>
      </c>
      <c r="W1021" s="81">
        <v>1.3402038546807601E-6</v>
      </c>
      <c r="X1021" s="77">
        <v>2.9490070751651002E-4</v>
      </c>
      <c r="Y1021" s="81">
        <v>9.5584734861840605E-17</v>
      </c>
      <c r="Z1021" s="66">
        <v>0</v>
      </c>
      <c r="AA1021" s="77">
        <v>1.20959698675714E-4</v>
      </c>
      <c r="AC1021" s="66" t="s">
        <v>28</v>
      </c>
    </row>
    <row r="1022" spans="1:29" s="78" customFormat="1" x14ac:dyDescent="0.2">
      <c r="A1022" s="66" t="s">
        <v>753</v>
      </c>
      <c r="B1022" s="71" t="s">
        <v>608</v>
      </c>
      <c r="C1022" s="66" t="s">
        <v>967</v>
      </c>
      <c r="D1022" s="66" t="s">
        <v>308</v>
      </c>
      <c r="E1022" s="66" t="s">
        <v>28</v>
      </c>
      <c r="F1022" s="66" t="s">
        <v>879</v>
      </c>
      <c r="G1022" s="72">
        <v>7018</v>
      </c>
      <c r="H1022" s="73">
        <v>0</v>
      </c>
      <c r="I1022" s="74">
        <v>7019</v>
      </c>
      <c r="J1022" s="68">
        <v>0</v>
      </c>
      <c r="K1022" s="75">
        <v>6392</v>
      </c>
      <c r="L1022" s="73">
        <v>2</v>
      </c>
      <c r="M1022" s="73">
        <v>6394</v>
      </c>
      <c r="N1022" s="68">
        <v>3.1279324366593683E-4</v>
      </c>
      <c r="O1022" s="75">
        <v>5714</v>
      </c>
      <c r="P1022" s="73">
        <v>1</v>
      </c>
      <c r="Q1022" s="73">
        <v>5716</v>
      </c>
      <c r="R1022" s="69">
        <v>1.7494751574527641E-4</v>
      </c>
      <c r="S1022" s="73">
        <v>19124</v>
      </c>
      <c r="T1022" s="73">
        <v>3</v>
      </c>
      <c r="U1022" s="73">
        <v>19129</v>
      </c>
      <c r="V1022" s="76">
        <v>1.5684634286610501E-4</v>
      </c>
      <c r="W1022" s="81">
        <v>3.2346654685027502E-5</v>
      </c>
      <c r="X1022" s="77">
        <v>4.5830247188455298E-4</v>
      </c>
      <c r="Y1022" s="81">
        <v>1.1793105652605101E-16</v>
      </c>
      <c r="Z1022" s="66">
        <v>0</v>
      </c>
      <c r="AA1022" s="77">
        <v>1.7074276363149E-4</v>
      </c>
      <c r="AC1022" s="66" t="s">
        <v>28</v>
      </c>
    </row>
    <row r="1023" spans="1:29" s="78" customFormat="1" x14ac:dyDescent="0.2">
      <c r="A1023" s="66" t="s">
        <v>753</v>
      </c>
      <c r="B1023" s="71" t="s">
        <v>608</v>
      </c>
      <c r="C1023" s="66" t="s">
        <v>967</v>
      </c>
      <c r="D1023" s="66" t="s">
        <v>308</v>
      </c>
      <c r="E1023" s="66" t="s">
        <v>28</v>
      </c>
      <c r="F1023" s="66" t="s">
        <v>880</v>
      </c>
      <c r="G1023" s="72">
        <v>6256</v>
      </c>
      <c r="H1023" s="73">
        <v>0</v>
      </c>
      <c r="I1023" s="74">
        <v>6257</v>
      </c>
      <c r="J1023" s="68">
        <v>0</v>
      </c>
      <c r="K1023" s="75">
        <v>6389</v>
      </c>
      <c r="L1023" s="73">
        <v>2</v>
      </c>
      <c r="M1023" s="73">
        <v>6391</v>
      </c>
      <c r="N1023" s="68">
        <v>3.1294007197621654E-4</v>
      </c>
      <c r="O1023" s="75">
        <v>7366</v>
      </c>
      <c r="P1023" s="73">
        <v>3</v>
      </c>
      <c r="Q1023" s="73">
        <v>7371</v>
      </c>
      <c r="R1023" s="69">
        <v>4.0700040700040698E-4</v>
      </c>
      <c r="S1023" s="73">
        <v>20011</v>
      </c>
      <c r="T1023" s="73">
        <v>5</v>
      </c>
      <c r="U1023" s="73">
        <v>20019</v>
      </c>
      <c r="V1023" s="76">
        <v>2.4980015987210199E-4</v>
      </c>
      <c r="W1023" s="81">
        <v>8.1114247548679603E-5</v>
      </c>
      <c r="X1023" s="77">
        <v>5.8285314413494002E-4</v>
      </c>
      <c r="Y1023" s="81">
        <v>1.14918893169882E-16</v>
      </c>
      <c r="Z1023" s="66">
        <v>0</v>
      </c>
      <c r="AA1023" s="77">
        <v>2.30750736896132E-4</v>
      </c>
      <c r="AC1023" s="66" t="s">
        <v>28</v>
      </c>
    </row>
    <row r="1024" spans="1:29" s="82" customFormat="1" x14ac:dyDescent="0.2">
      <c r="A1024" s="66" t="s">
        <v>753</v>
      </c>
      <c r="B1024" s="71" t="s">
        <v>608</v>
      </c>
      <c r="C1024" s="66" t="s">
        <v>967</v>
      </c>
      <c r="D1024" s="66" t="s">
        <v>308</v>
      </c>
      <c r="E1024" s="66" t="s">
        <v>28</v>
      </c>
      <c r="F1024" s="66" t="s">
        <v>881</v>
      </c>
      <c r="G1024" s="72" t="s">
        <v>832</v>
      </c>
      <c r="H1024" s="73" t="s">
        <v>832</v>
      </c>
      <c r="I1024" s="74" t="s">
        <v>832</v>
      </c>
      <c r="J1024" s="68" t="s">
        <v>832</v>
      </c>
      <c r="K1024" s="75">
        <v>7983</v>
      </c>
      <c r="L1024" s="73">
        <v>2</v>
      </c>
      <c r="M1024" s="73">
        <v>7988</v>
      </c>
      <c r="N1024" s="68">
        <v>2.503755633450175E-4</v>
      </c>
      <c r="O1024" s="75">
        <v>7970</v>
      </c>
      <c r="P1024" s="73">
        <v>3</v>
      </c>
      <c r="Q1024" s="73">
        <v>7974</v>
      </c>
      <c r="R1024" s="69">
        <v>3.7622272385252068E-4</v>
      </c>
      <c r="S1024" s="73">
        <v>15953</v>
      </c>
      <c r="T1024" s="73">
        <v>5</v>
      </c>
      <c r="U1024" s="73">
        <v>15962</v>
      </c>
      <c r="V1024" s="76">
        <v>3.1332247148765501E-4</v>
      </c>
      <c r="W1024" s="66">
        <v>1.0174252995821801E-4</v>
      </c>
      <c r="X1024" s="77">
        <v>7.3103736920113801E-4</v>
      </c>
      <c r="Y1024" s="66" t="s">
        <v>832</v>
      </c>
      <c r="Z1024" s="66" t="s">
        <v>832</v>
      </c>
      <c r="AA1024" s="77" t="s">
        <v>832</v>
      </c>
      <c r="AC1024" s="66" t="s">
        <v>28</v>
      </c>
    </row>
    <row r="1025" spans="1:29" s="82" customFormat="1" x14ac:dyDescent="0.2">
      <c r="A1025" s="66" t="s">
        <v>753</v>
      </c>
      <c r="B1025" s="71" t="s">
        <v>608</v>
      </c>
      <c r="C1025" s="66" t="s">
        <v>967</v>
      </c>
      <c r="D1025" s="66" t="s">
        <v>308</v>
      </c>
      <c r="E1025" s="66" t="s">
        <v>28</v>
      </c>
      <c r="F1025" s="66" t="s">
        <v>882</v>
      </c>
      <c r="G1025" s="72">
        <v>5288</v>
      </c>
      <c r="H1025" s="73">
        <v>2</v>
      </c>
      <c r="I1025" s="74">
        <v>5290</v>
      </c>
      <c r="J1025" s="68">
        <v>3.7807183364839322E-4</v>
      </c>
      <c r="K1025" s="75">
        <v>3931</v>
      </c>
      <c r="L1025" s="73">
        <v>1</v>
      </c>
      <c r="M1025" s="73">
        <v>3932</v>
      </c>
      <c r="N1025" s="68">
        <v>2.5432349949135299E-4</v>
      </c>
      <c r="O1025" s="75">
        <v>4696</v>
      </c>
      <c r="P1025" s="73">
        <v>1</v>
      </c>
      <c r="Q1025" s="73">
        <v>4697</v>
      </c>
      <c r="R1025" s="69">
        <v>2.1290185224611454E-4</v>
      </c>
      <c r="S1025" s="73">
        <v>13915</v>
      </c>
      <c r="T1025" s="73">
        <v>4</v>
      </c>
      <c r="U1025" s="73">
        <v>13919</v>
      </c>
      <c r="V1025" s="76">
        <v>2.8737696673611601E-4</v>
      </c>
      <c r="W1025" s="81">
        <v>7.8305924619689803E-5</v>
      </c>
      <c r="X1025" s="77">
        <v>7.3563421175201998E-4</v>
      </c>
      <c r="Y1025" s="66" t="s">
        <v>832</v>
      </c>
      <c r="Z1025" s="66" t="s">
        <v>832</v>
      </c>
      <c r="AA1025" s="77" t="s">
        <v>832</v>
      </c>
      <c r="AC1025" s="66" t="s">
        <v>28</v>
      </c>
    </row>
    <row r="1026" spans="1:29" s="82" customFormat="1" x14ac:dyDescent="0.2">
      <c r="A1026" s="83" t="s">
        <v>753</v>
      </c>
      <c r="B1026" s="84" t="s">
        <v>608</v>
      </c>
      <c r="C1026" s="83" t="s">
        <v>967</v>
      </c>
      <c r="D1026" s="83" t="s">
        <v>308</v>
      </c>
      <c r="E1026" s="83" t="s">
        <v>28</v>
      </c>
      <c r="F1026" s="83" t="s">
        <v>883</v>
      </c>
      <c r="G1026" s="85">
        <v>1488</v>
      </c>
      <c r="H1026" s="86">
        <v>0</v>
      </c>
      <c r="I1026" s="87">
        <v>1489</v>
      </c>
      <c r="J1026" s="88">
        <v>0</v>
      </c>
      <c r="K1026" s="89">
        <v>4355</v>
      </c>
      <c r="L1026" s="86">
        <v>1</v>
      </c>
      <c r="M1026" s="86">
        <v>4356</v>
      </c>
      <c r="N1026" s="88">
        <v>2.295684113865932E-4</v>
      </c>
      <c r="O1026" s="89">
        <v>3541</v>
      </c>
      <c r="P1026" s="86">
        <v>5</v>
      </c>
      <c r="Q1026" s="86">
        <v>3546</v>
      </c>
      <c r="R1026" s="90">
        <v>1.4100394811054709E-3</v>
      </c>
      <c r="S1026" s="86">
        <v>9384</v>
      </c>
      <c r="T1026" s="86">
        <v>6</v>
      </c>
      <c r="U1026" s="86">
        <v>9391</v>
      </c>
      <c r="V1026" s="91">
        <v>6.3897763578274795E-4</v>
      </c>
      <c r="W1026" s="83">
        <v>2.3452847806519099E-4</v>
      </c>
      <c r="X1026" s="93">
        <v>1.3902625597569699E-3</v>
      </c>
      <c r="Y1026" s="83" t="s">
        <v>832</v>
      </c>
      <c r="Z1026" s="83" t="s">
        <v>832</v>
      </c>
      <c r="AA1026" s="93" t="s">
        <v>832</v>
      </c>
      <c r="AC1026" s="83" t="s">
        <v>28</v>
      </c>
    </row>
    <row r="1027" spans="1:29" s="78" customFormat="1" x14ac:dyDescent="0.2">
      <c r="A1027" s="66" t="s">
        <v>754</v>
      </c>
      <c r="B1027" s="71" t="s">
        <v>618</v>
      </c>
      <c r="C1027" s="66" t="s">
        <v>968</v>
      </c>
      <c r="D1027" s="66" t="s">
        <v>308</v>
      </c>
      <c r="E1027" s="66" t="s">
        <v>890</v>
      </c>
      <c r="F1027" s="66" t="s">
        <v>867</v>
      </c>
      <c r="G1027" s="72">
        <v>3583</v>
      </c>
      <c r="H1027" s="73">
        <v>3392</v>
      </c>
      <c r="I1027" s="74">
        <v>6978</v>
      </c>
      <c r="J1027" s="68">
        <v>0.48609916881627974</v>
      </c>
      <c r="K1027" s="75">
        <v>4800</v>
      </c>
      <c r="L1027" s="73">
        <v>4669</v>
      </c>
      <c r="M1027" s="73">
        <v>9472</v>
      </c>
      <c r="N1027" s="68">
        <v>0.49292652027027029</v>
      </c>
      <c r="O1027" s="75">
        <v>3407</v>
      </c>
      <c r="P1027" s="73">
        <v>3037</v>
      </c>
      <c r="Q1027" s="73">
        <v>6445</v>
      </c>
      <c r="R1027" s="69">
        <v>0.47121799844840961</v>
      </c>
      <c r="S1027" s="73">
        <v>11790</v>
      </c>
      <c r="T1027" s="73">
        <v>11098</v>
      </c>
      <c r="U1027" s="73">
        <v>22895</v>
      </c>
      <c r="V1027" s="76">
        <v>0.48488290807410001</v>
      </c>
      <c r="W1027" s="66">
        <v>0.47838868818650898</v>
      </c>
      <c r="X1027" s="77">
        <v>0.49138096807979698</v>
      </c>
      <c r="Y1027" s="66">
        <v>0.48477041157913597</v>
      </c>
      <c r="Z1027" s="66">
        <v>0.478295890921902</v>
      </c>
      <c r="AA1027" s="77">
        <v>0.49124828964169298</v>
      </c>
      <c r="AC1027" s="66" t="s">
        <v>28</v>
      </c>
    </row>
    <row r="1028" spans="1:29" s="78" customFormat="1" x14ac:dyDescent="0.2">
      <c r="A1028" s="66" t="s">
        <v>754</v>
      </c>
      <c r="B1028" s="71" t="s">
        <v>618</v>
      </c>
      <c r="C1028" s="66" t="s">
        <v>968</v>
      </c>
      <c r="D1028" s="66" t="s">
        <v>308</v>
      </c>
      <c r="E1028" s="66" t="s">
        <v>890</v>
      </c>
      <c r="F1028" s="66" t="s">
        <v>868</v>
      </c>
      <c r="G1028" s="72">
        <v>3578</v>
      </c>
      <c r="H1028" s="73">
        <v>3620</v>
      </c>
      <c r="I1028" s="74">
        <v>7199</v>
      </c>
      <c r="J1028" s="68">
        <v>0.502847617724684</v>
      </c>
      <c r="K1028" s="75">
        <v>3267</v>
      </c>
      <c r="L1028" s="73">
        <v>2841</v>
      </c>
      <c r="M1028" s="73">
        <v>6111</v>
      </c>
      <c r="N1028" s="68">
        <v>0.46489936180657832</v>
      </c>
      <c r="O1028" s="75">
        <v>4462</v>
      </c>
      <c r="P1028" s="73">
        <v>4012</v>
      </c>
      <c r="Q1028" s="73">
        <v>8480</v>
      </c>
      <c r="R1028" s="69">
        <v>0.47311320754716979</v>
      </c>
      <c r="S1028" s="73">
        <v>11307</v>
      </c>
      <c r="T1028" s="73">
        <v>10473</v>
      </c>
      <c r="U1028" s="73">
        <v>21790</v>
      </c>
      <c r="V1028" s="76">
        <v>0.48085399449035798</v>
      </c>
      <c r="W1028" s="66">
        <v>0.47419851270385299</v>
      </c>
      <c r="X1028" s="77">
        <v>0.48751458782073098</v>
      </c>
      <c r="Y1028" s="66">
        <v>0.480740618113628</v>
      </c>
      <c r="Z1028" s="66">
        <v>0.47410583440925402</v>
      </c>
      <c r="AA1028" s="77">
        <v>0.487379879326512</v>
      </c>
      <c r="AC1028" s="66" t="s">
        <v>28</v>
      </c>
    </row>
    <row r="1029" spans="1:29" s="78" customFormat="1" x14ac:dyDescent="0.2">
      <c r="A1029" s="66" t="s">
        <v>754</v>
      </c>
      <c r="B1029" s="71" t="s">
        <v>618</v>
      </c>
      <c r="C1029" s="66" t="s">
        <v>968</v>
      </c>
      <c r="D1029" s="66" t="s">
        <v>308</v>
      </c>
      <c r="E1029" s="66" t="s">
        <v>890</v>
      </c>
      <c r="F1029" s="66" t="s">
        <v>869</v>
      </c>
      <c r="G1029" s="72">
        <v>3884</v>
      </c>
      <c r="H1029" s="73">
        <v>3824</v>
      </c>
      <c r="I1029" s="74">
        <v>7710</v>
      </c>
      <c r="J1029" s="68">
        <v>0.49597924773022051</v>
      </c>
      <c r="K1029" s="75">
        <v>5679</v>
      </c>
      <c r="L1029" s="73">
        <v>5133</v>
      </c>
      <c r="M1029" s="73">
        <v>10817</v>
      </c>
      <c r="N1029" s="68">
        <v>0.47453083109919569</v>
      </c>
      <c r="O1029" s="75">
        <v>4533</v>
      </c>
      <c r="P1029" s="73">
        <v>4333</v>
      </c>
      <c r="Q1029" s="73">
        <v>8869</v>
      </c>
      <c r="R1029" s="69">
        <v>0.48855564325177586</v>
      </c>
      <c r="S1029" s="73">
        <v>14096</v>
      </c>
      <c r="T1029" s="73">
        <v>13290</v>
      </c>
      <c r="U1029" s="73">
        <v>27396</v>
      </c>
      <c r="V1029" s="76">
        <v>0.48528445190973502</v>
      </c>
      <c r="W1029" s="66">
        <v>0.47934878377978202</v>
      </c>
      <c r="X1029" s="77">
        <v>0.49122324303162002</v>
      </c>
      <c r="Y1029" s="66">
        <v>0.48517204341648701</v>
      </c>
      <c r="Z1029" s="66">
        <v>0.47925262998030899</v>
      </c>
      <c r="AA1029" s="77">
        <v>0.49109418300699698</v>
      </c>
      <c r="AC1029" s="66" t="s">
        <v>28</v>
      </c>
    </row>
    <row r="1030" spans="1:29" s="78" customFormat="1" x14ac:dyDescent="0.2">
      <c r="A1030" s="66" t="s">
        <v>754</v>
      </c>
      <c r="B1030" s="71" t="s">
        <v>618</v>
      </c>
      <c r="C1030" s="66" t="s">
        <v>968</v>
      </c>
      <c r="D1030" s="66" t="s">
        <v>308</v>
      </c>
      <c r="E1030" s="66" t="s">
        <v>890</v>
      </c>
      <c r="F1030" s="66" t="s">
        <v>870</v>
      </c>
      <c r="G1030" s="72">
        <v>4973</v>
      </c>
      <c r="H1030" s="73">
        <v>0</v>
      </c>
      <c r="I1030" s="74">
        <v>4973</v>
      </c>
      <c r="J1030" s="68">
        <v>0</v>
      </c>
      <c r="K1030" s="75">
        <v>5818</v>
      </c>
      <c r="L1030" s="73">
        <v>0</v>
      </c>
      <c r="M1030" s="73">
        <v>5818</v>
      </c>
      <c r="N1030" s="68">
        <v>0</v>
      </c>
      <c r="O1030" s="75">
        <v>6797</v>
      </c>
      <c r="P1030" s="73">
        <v>0</v>
      </c>
      <c r="Q1030" s="73">
        <v>6797</v>
      </c>
      <c r="R1030" s="69">
        <v>0</v>
      </c>
      <c r="S1030" s="73">
        <v>17588</v>
      </c>
      <c r="T1030" s="73">
        <v>0</v>
      </c>
      <c r="U1030" s="73">
        <v>17588</v>
      </c>
      <c r="V1030" s="76">
        <v>0</v>
      </c>
      <c r="W1030" s="66">
        <v>0</v>
      </c>
      <c r="X1030" s="77">
        <v>2.0971643343593499E-4</v>
      </c>
      <c r="Y1030" s="66">
        <v>0</v>
      </c>
      <c r="Z1030" s="66">
        <v>0</v>
      </c>
      <c r="AA1030" s="79">
        <v>7.6911513788956404E-5</v>
      </c>
      <c r="AC1030" s="66" t="s">
        <v>28</v>
      </c>
    </row>
    <row r="1031" spans="1:29" s="78" customFormat="1" x14ac:dyDescent="0.2">
      <c r="A1031" s="66" t="s">
        <v>754</v>
      </c>
      <c r="B1031" s="71" t="s">
        <v>618</v>
      </c>
      <c r="C1031" s="66" t="s">
        <v>968</v>
      </c>
      <c r="D1031" s="66" t="s">
        <v>308</v>
      </c>
      <c r="E1031" s="66" t="s">
        <v>890</v>
      </c>
      <c r="F1031" s="66" t="s">
        <v>871</v>
      </c>
      <c r="G1031" s="72">
        <v>6302</v>
      </c>
      <c r="H1031" s="73">
        <v>0</v>
      </c>
      <c r="I1031" s="74">
        <v>6302</v>
      </c>
      <c r="J1031" s="68">
        <v>0</v>
      </c>
      <c r="K1031" s="75">
        <v>7943</v>
      </c>
      <c r="L1031" s="73">
        <v>1</v>
      </c>
      <c r="M1031" s="73">
        <v>7945</v>
      </c>
      <c r="N1031" s="68">
        <v>1.2586532410320956E-4</v>
      </c>
      <c r="O1031" s="75">
        <v>8451</v>
      </c>
      <c r="P1031" s="73">
        <v>2</v>
      </c>
      <c r="Q1031" s="73">
        <v>8456</v>
      </c>
      <c r="R1031" s="69">
        <v>2.3651844843897824E-4</v>
      </c>
      <c r="S1031" s="73">
        <v>22696</v>
      </c>
      <c r="T1031" s="73">
        <v>3</v>
      </c>
      <c r="U1031" s="73">
        <v>22703</v>
      </c>
      <c r="V1031" s="76">
        <v>1.3216441252918601E-4</v>
      </c>
      <c r="W1031" s="81">
        <v>2.72563085716953E-5</v>
      </c>
      <c r="X1031" s="77">
        <v>3.8619143373315597E-4</v>
      </c>
      <c r="Y1031" s="81">
        <v>8.7725723977989495E-17</v>
      </c>
      <c r="Z1031" s="66">
        <v>0</v>
      </c>
      <c r="AA1031" s="77">
        <v>1.84586571544416E-4</v>
      </c>
      <c r="AC1031" s="66" t="s">
        <v>28</v>
      </c>
    </row>
    <row r="1032" spans="1:29" s="78" customFormat="1" x14ac:dyDescent="0.2">
      <c r="A1032" s="66" t="s">
        <v>754</v>
      </c>
      <c r="B1032" s="71" t="s">
        <v>618</v>
      </c>
      <c r="C1032" s="66" t="s">
        <v>968</v>
      </c>
      <c r="D1032" s="66" t="s">
        <v>308</v>
      </c>
      <c r="E1032" s="66" t="s">
        <v>890</v>
      </c>
      <c r="F1032" s="66" t="s">
        <v>872</v>
      </c>
      <c r="G1032" s="72">
        <v>9679</v>
      </c>
      <c r="H1032" s="73">
        <v>0</v>
      </c>
      <c r="I1032" s="74">
        <v>9681</v>
      </c>
      <c r="J1032" s="68">
        <v>0</v>
      </c>
      <c r="K1032" s="75">
        <v>10615</v>
      </c>
      <c r="L1032" s="73">
        <v>0</v>
      </c>
      <c r="M1032" s="73">
        <v>10617</v>
      </c>
      <c r="N1032" s="68">
        <v>0</v>
      </c>
      <c r="O1032" s="75">
        <v>12800</v>
      </c>
      <c r="P1032" s="73">
        <v>0</v>
      </c>
      <c r="Q1032" s="73">
        <v>12800</v>
      </c>
      <c r="R1032" s="69">
        <v>0</v>
      </c>
      <c r="S1032" s="73">
        <v>33094</v>
      </c>
      <c r="T1032" s="73">
        <v>0</v>
      </c>
      <c r="U1032" s="73">
        <v>33098</v>
      </c>
      <c r="V1032" s="76">
        <v>0</v>
      </c>
      <c r="W1032" s="66">
        <v>0</v>
      </c>
      <c r="X1032" s="77">
        <v>1.1146050245107699E-4</v>
      </c>
      <c r="Y1032" s="66">
        <v>0</v>
      </c>
      <c r="Z1032" s="66">
        <v>0</v>
      </c>
      <c r="AA1032" s="79">
        <v>4.0875810691933198E-5</v>
      </c>
      <c r="AC1032" s="66" t="s">
        <v>28</v>
      </c>
    </row>
    <row r="1033" spans="1:29" s="78" customFormat="1" x14ac:dyDescent="0.2">
      <c r="A1033" s="66" t="s">
        <v>754</v>
      </c>
      <c r="B1033" s="71" t="s">
        <v>618</v>
      </c>
      <c r="C1033" s="66" t="s">
        <v>968</v>
      </c>
      <c r="D1033" s="66" t="s">
        <v>308</v>
      </c>
      <c r="E1033" s="66" t="s">
        <v>890</v>
      </c>
      <c r="F1033" s="66" t="s">
        <v>873</v>
      </c>
      <c r="G1033" s="72">
        <v>6861</v>
      </c>
      <c r="H1033" s="73">
        <v>0</v>
      </c>
      <c r="I1033" s="74">
        <v>6861</v>
      </c>
      <c r="J1033" s="68">
        <v>0</v>
      </c>
      <c r="K1033" s="75">
        <v>11686</v>
      </c>
      <c r="L1033" s="73">
        <v>0</v>
      </c>
      <c r="M1033" s="73">
        <v>11686</v>
      </c>
      <c r="N1033" s="68">
        <v>0</v>
      </c>
      <c r="O1033" s="75">
        <v>8257</v>
      </c>
      <c r="P1033" s="73">
        <v>2</v>
      </c>
      <c r="Q1033" s="73">
        <v>8259</v>
      </c>
      <c r="R1033" s="69">
        <v>2.42160067804819E-4</v>
      </c>
      <c r="S1033" s="73">
        <v>26804</v>
      </c>
      <c r="T1033" s="73">
        <v>2</v>
      </c>
      <c r="U1033" s="73">
        <v>26806</v>
      </c>
      <c r="V1033" s="80">
        <v>7.4610161904051301E-5</v>
      </c>
      <c r="W1033" s="81">
        <v>9.0357644630713493E-6</v>
      </c>
      <c r="X1033" s="77">
        <v>2.6949129409375202E-4</v>
      </c>
      <c r="Y1033" s="81">
        <v>1.4773729002648101E-16</v>
      </c>
      <c r="Z1033" s="66">
        <v>0</v>
      </c>
      <c r="AA1033" s="77">
        <v>1.15785583759823E-4</v>
      </c>
      <c r="AC1033" s="66" t="s">
        <v>28</v>
      </c>
    </row>
    <row r="1034" spans="1:29" s="78" customFormat="1" x14ac:dyDescent="0.2">
      <c r="A1034" s="66" t="s">
        <v>754</v>
      </c>
      <c r="B1034" s="71" t="s">
        <v>618</v>
      </c>
      <c r="C1034" s="66" t="s">
        <v>968</v>
      </c>
      <c r="D1034" s="66" t="s">
        <v>308</v>
      </c>
      <c r="E1034" s="66" t="s">
        <v>890</v>
      </c>
      <c r="F1034" s="66" t="s">
        <v>874</v>
      </c>
      <c r="G1034" s="72">
        <v>522</v>
      </c>
      <c r="H1034" s="73">
        <v>0</v>
      </c>
      <c r="I1034" s="74">
        <v>522</v>
      </c>
      <c r="J1034" s="68">
        <v>0</v>
      </c>
      <c r="K1034" s="75">
        <v>941</v>
      </c>
      <c r="L1034" s="73">
        <v>1</v>
      </c>
      <c r="M1034" s="73">
        <v>942</v>
      </c>
      <c r="N1034" s="68">
        <v>1.0615711252653928E-3</v>
      </c>
      <c r="O1034" s="75">
        <v>1578</v>
      </c>
      <c r="P1034" s="73">
        <v>12</v>
      </c>
      <c r="Q1034" s="73">
        <v>1590</v>
      </c>
      <c r="R1034" s="69">
        <v>7.5471698113207548E-3</v>
      </c>
      <c r="S1034" s="73">
        <v>3041</v>
      </c>
      <c r="T1034" s="73">
        <v>13</v>
      </c>
      <c r="U1034" s="73">
        <v>3054</v>
      </c>
      <c r="V1034" s="76">
        <v>4.25671250818599E-3</v>
      </c>
      <c r="W1034" s="66">
        <v>2.2684076115355202E-3</v>
      </c>
      <c r="X1034" s="77">
        <v>7.2681080676078001E-3</v>
      </c>
      <c r="Y1034" s="66">
        <v>4.04054846923257E-3</v>
      </c>
      <c r="Z1034" s="66">
        <v>2.1211838064020402E-3</v>
      </c>
      <c r="AA1034" s="77">
        <v>6.7851812519277898E-3</v>
      </c>
      <c r="AC1034" s="66" t="s">
        <v>28</v>
      </c>
    </row>
    <row r="1035" spans="1:29" s="78" customFormat="1" x14ac:dyDescent="0.2">
      <c r="A1035" s="66" t="s">
        <v>754</v>
      </c>
      <c r="B1035" s="71" t="s">
        <v>618</v>
      </c>
      <c r="C1035" s="66" t="s">
        <v>968</v>
      </c>
      <c r="D1035" s="66" t="s">
        <v>308</v>
      </c>
      <c r="E1035" s="66" t="s">
        <v>890</v>
      </c>
      <c r="F1035" s="66" t="s">
        <v>875</v>
      </c>
      <c r="G1035" s="72">
        <v>6834</v>
      </c>
      <c r="H1035" s="73">
        <v>0</v>
      </c>
      <c r="I1035" s="74">
        <v>6836</v>
      </c>
      <c r="J1035" s="68">
        <v>0</v>
      </c>
      <c r="K1035" s="75">
        <v>10308</v>
      </c>
      <c r="L1035" s="73">
        <v>0</v>
      </c>
      <c r="M1035" s="73">
        <v>10311</v>
      </c>
      <c r="N1035" s="68">
        <v>0</v>
      </c>
      <c r="O1035" s="75">
        <v>10534</v>
      </c>
      <c r="P1035" s="73">
        <v>1</v>
      </c>
      <c r="Q1035" s="73">
        <v>10536</v>
      </c>
      <c r="R1035" s="69">
        <v>9.4912680334092639E-5</v>
      </c>
      <c r="S1035" s="73">
        <v>27676</v>
      </c>
      <c r="T1035" s="73">
        <v>1</v>
      </c>
      <c r="U1035" s="73">
        <v>27683</v>
      </c>
      <c r="V1035" s="80">
        <v>3.6131083571196299E-5</v>
      </c>
      <c r="W1035" s="81">
        <v>9.1475941772722805E-7</v>
      </c>
      <c r="X1035" s="77">
        <v>2.0129288777943899E-4</v>
      </c>
      <c r="Y1035" s="81">
        <v>1.13289715721961E-16</v>
      </c>
      <c r="Z1035" s="66">
        <v>0</v>
      </c>
      <c r="AA1035" s="79">
        <v>8.8003320231137402E-5</v>
      </c>
      <c r="AC1035" s="66" t="s">
        <v>28</v>
      </c>
    </row>
    <row r="1036" spans="1:29" s="78" customFormat="1" x14ac:dyDescent="0.2">
      <c r="A1036" s="66" t="s">
        <v>754</v>
      </c>
      <c r="B1036" s="71" t="s">
        <v>618</v>
      </c>
      <c r="C1036" s="66" t="s">
        <v>968</v>
      </c>
      <c r="D1036" s="66" t="s">
        <v>308</v>
      </c>
      <c r="E1036" s="66" t="s">
        <v>890</v>
      </c>
      <c r="F1036" s="66" t="s">
        <v>876</v>
      </c>
      <c r="G1036" s="72">
        <v>5638</v>
      </c>
      <c r="H1036" s="73">
        <v>0</v>
      </c>
      <c r="I1036" s="74">
        <v>5638</v>
      </c>
      <c r="J1036" s="68">
        <v>0</v>
      </c>
      <c r="K1036" s="75">
        <v>7730</v>
      </c>
      <c r="L1036" s="73">
        <v>0</v>
      </c>
      <c r="M1036" s="73">
        <v>7731</v>
      </c>
      <c r="N1036" s="68">
        <v>0</v>
      </c>
      <c r="O1036" s="75">
        <v>6055</v>
      </c>
      <c r="P1036" s="73">
        <v>0</v>
      </c>
      <c r="Q1036" s="73">
        <v>6056</v>
      </c>
      <c r="R1036" s="69">
        <v>0</v>
      </c>
      <c r="S1036" s="73">
        <v>19423</v>
      </c>
      <c r="T1036" s="73">
        <v>0</v>
      </c>
      <c r="U1036" s="73">
        <v>19425</v>
      </c>
      <c r="V1036" s="76">
        <v>0</v>
      </c>
      <c r="W1036" s="66">
        <v>0</v>
      </c>
      <c r="X1036" s="77">
        <v>1.8990522443938801E-4</v>
      </c>
      <c r="Y1036" s="66">
        <v>0</v>
      </c>
      <c r="Z1036" s="66">
        <v>0</v>
      </c>
      <c r="AA1036" s="79">
        <v>6.9645503746437699E-5</v>
      </c>
      <c r="AC1036" s="66" t="s">
        <v>28</v>
      </c>
    </row>
    <row r="1037" spans="1:29" s="78" customFormat="1" x14ac:dyDescent="0.2">
      <c r="A1037" s="66" t="s">
        <v>754</v>
      </c>
      <c r="B1037" s="71" t="s">
        <v>618</v>
      </c>
      <c r="C1037" s="66" t="s">
        <v>968</v>
      </c>
      <c r="D1037" s="66" t="s">
        <v>308</v>
      </c>
      <c r="E1037" s="66" t="s">
        <v>890</v>
      </c>
      <c r="F1037" s="66" t="s">
        <v>877</v>
      </c>
      <c r="G1037" s="72">
        <v>6450</v>
      </c>
      <c r="H1037" s="73">
        <v>0</v>
      </c>
      <c r="I1037" s="74">
        <v>6452</v>
      </c>
      <c r="J1037" s="68">
        <v>0</v>
      </c>
      <c r="K1037" s="75">
        <v>9518</v>
      </c>
      <c r="L1037" s="73">
        <v>0</v>
      </c>
      <c r="M1037" s="73">
        <v>9519</v>
      </c>
      <c r="N1037" s="68">
        <v>0</v>
      </c>
      <c r="O1037" s="75">
        <v>8224</v>
      </c>
      <c r="P1037" s="73">
        <v>0</v>
      </c>
      <c r="Q1037" s="73">
        <v>8226</v>
      </c>
      <c r="R1037" s="69">
        <v>0</v>
      </c>
      <c r="S1037" s="73">
        <v>24192</v>
      </c>
      <c r="T1037" s="73">
        <v>0</v>
      </c>
      <c r="U1037" s="73">
        <v>24197</v>
      </c>
      <c r="V1037" s="76">
        <v>0</v>
      </c>
      <c r="W1037" s="66">
        <v>0</v>
      </c>
      <c r="X1037" s="77">
        <v>1.5247181803441099E-4</v>
      </c>
      <c r="Y1037" s="66">
        <v>0</v>
      </c>
      <c r="Z1037" s="66">
        <v>0</v>
      </c>
      <c r="AA1037" s="79">
        <v>5.59165800889102E-5</v>
      </c>
      <c r="AC1037" s="66" t="s">
        <v>28</v>
      </c>
    </row>
    <row r="1038" spans="1:29" s="78" customFormat="1" x14ac:dyDescent="0.2">
      <c r="A1038" s="66" t="s">
        <v>754</v>
      </c>
      <c r="B1038" s="71" t="s">
        <v>618</v>
      </c>
      <c r="C1038" s="66" t="s">
        <v>968</v>
      </c>
      <c r="D1038" s="66" t="s">
        <v>308</v>
      </c>
      <c r="E1038" s="66" t="s">
        <v>890</v>
      </c>
      <c r="F1038" s="66" t="s">
        <v>878</v>
      </c>
      <c r="G1038" s="72">
        <v>6628</v>
      </c>
      <c r="H1038" s="73">
        <v>0</v>
      </c>
      <c r="I1038" s="74">
        <v>6629</v>
      </c>
      <c r="J1038" s="68">
        <v>0</v>
      </c>
      <c r="K1038" s="75">
        <v>7403</v>
      </c>
      <c r="L1038" s="73">
        <v>0</v>
      </c>
      <c r="M1038" s="73">
        <v>7404</v>
      </c>
      <c r="N1038" s="68">
        <v>0</v>
      </c>
      <c r="O1038" s="75">
        <v>4198</v>
      </c>
      <c r="P1038" s="73">
        <v>0</v>
      </c>
      <c r="Q1038" s="73">
        <v>4199</v>
      </c>
      <c r="R1038" s="69">
        <v>0</v>
      </c>
      <c r="S1038" s="73">
        <v>18229</v>
      </c>
      <c r="T1038" s="73">
        <v>0</v>
      </c>
      <c r="U1038" s="73">
        <v>18232</v>
      </c>
      <c r="V1038" s="76">
        <v>0</v>
      </c>
      <c r="W1038" s="66">
        <v>0</v>
      </c>
      <c r="X1038" s="77">
        <v>2.0234276331644599E-4</v>
      </c>
      <c r="Y1038" s="66">
        <v>0</v>
      </c>
      <c r="Z1038" s="66">
        <v>0</v>
      </c>
      <c r="AA1038" s="79">
        <v>7.4207116889685203E-5</v>
      </c>
      <c r="AC1038" s="66" t="s">
        <v>28</v>
      </c>
    </row>
    <row r="1039" spans="1:29" s="78" customFormat="1" x14ac:dyDescent="0.2">
      <c r="A1039" s="66" t="s">
        <v>754</v>
      </c>
      <c r="B1039" s="71" t="s">
        <v>618</v>
      </c>
      <c r="C1039" s="66" t="s">
        <v>968</v>
      </c>
      <c r="D1039" s="66" t="s">
        <v>308</v>
      </c>
      <c r="E1039" s="66" t="s">
        <v>890</v>
      </c>
      <c r="F1039" s="66" t="s">
        <v>879</v>
      </c>
      <c r="G1039" s="72">
        <v>5032</v>
      </c>
      <c r="H1039" s="73">
        <v>1</v>
      </c>
      <c r="I1039" s="74">
        <v>5034</v>
      </c>
      <c r="J1039" s="68">
        <v>1.9864918553833929E-4</v>
      </c>
      <c r="K1039" s="75">
        <v>5377</v>
      </c>
      <c r="L1039" s="73">
        <v>1</v>
      </c>
      <c r="M1039" s="73">
        <v>5378</v>
      </c>
      <c r="N1039" s="68">
        <v>1.859427296392711E-4</v>
      </c>
      <c r="O1039" s="75">
        <v>5490</v>
      </c>
      <c r="P1039" s="73">
        <v>1</v>
      </c>
      <c r="Q1039" s="73">
        <v>5493</v>
      </c>
      <c r="R1039" s="69">
        <v>1.8204988166757691E-4</v>
      </c>
      <c r="S1039" s="73">
        <v>15899</v>
      </c>
      <c r="T1039" s="73">
        <v>3</v>
      </c>
      <c r="U1039" s="73">
        <v>15905</v>
      </c>
      <c r="V1039" s="76">
        <v>1.8865551502955601E-4</v>
      </c>
      <c r="W1039" s="81">
        <v>3.8906992542826103E-5</v>
      </c>
      <c r="X1039" s="77">
        <v>5.5123150270665897E-4</v>
      </c>
      <c r="Y1039" s="81">
        <v>1.42687645306246E-16</v>
      </c>
      <c r="Z1039" s="66">
        <v>0</v>
      </c>
      <c r="AA1039" s="77">
        <v>3.0855294967748397E-4</v>
      </c>
      <c r="AC1039" s="66" t="s">
        <v>28</v>
      </c>
    </row>
    <row r="1040" spans="1:29" s="78" customFormat="1" x14ac:dyDescent="0.2">
      <c r="A1040" s="66" t="s">
        <v>754</v>
      </c>
      <c r="B1040" s="71" t="s">
        <v>618</v>
      </c>
      <c r="C1040" s="66" t="s">
        <v>968</v>
      </c>
      <c r="D1040" s="66" t="s">
        <v>308</v>
      </c>
      <c r="E1040" s="66" t="s">
        <v>890</v>
      </c>
      <c r="F1040" s="66" t="s">
        <v>880</v>
      </c>
      <c r="G1040" s="72">
        <v>3264</v>
      </c>
      <c r="H1040" s="73">
        <v>0</v>
      </c>
      <c r="I1040" s="74">
        <v>3265</v>
      </c>
      <c r="J1040" s="68">
        <v>0</v>
      </c>
      <c r="K1040" s="75">
        <v>739</v>
      </c>
      <c r="L1040" s="73">
        <v>0</v>
      </c>
      <c r="M1040" s="73">
        <v>739</v>
      </c>
      <c r="N1040" s="68">
        <v>0</v>
      </c>
      <c r="O1040" s="75">
        <v>1684</v>
      </c>
      <c r="P1040" s="73">
        <v>0</v>
      </c>
      <c r="Q1040" s="73">
        <v>1684</v>
      </c>
      <c r="R1040" s="69">
        <v>0</v>
      </c>
      <c r="S1040" s="73">
        <v>5687</v>
      </c>
      <c r="T1040" s="73">
        <v>0</v>
      </c>
      <c r="U1040" s="73">
        <v>5688</v>
      </c>
      <c r="V1040" s="76">
        <v>0</v>
      </c>
      <c r="W1040" s="66">
        <v>0</v>
      </c>
      <c r="X1040" s="77">
        <v>6.4844088529726401E-4</v>
      </c>
      <c r="Y1040" s="66">
        <v>0</v>
      </c>
      <c r="Z1040" s="66">
        <v>0</v>
      </c>
      <c r="AA1040" s="77">
        <v>2.37842596676583E-4</v>
      </c>
      <c r="AC1040" s="66" t="s">
        <v>28</v>
      </c>
    </row>
    <row r="1041" spans="1:29" s="82" customFormat="1" x14ac:dyDescent="0.2">
      <c r="A1041" s="66" t="s">
        <v>754</v>
      </c>
      <c r="B1041" s="71" t="s">
        <v>618</v>
      </c>
      <c r="C1041" s="66" t="s">
        <v>968</v>
      </c>
      <c r="D1041" s="66" t="s">
        <v>308</v>
      </c>
      <c r="E1041" s="66" t="s">
        <v>890</v>
      </c>
      <c r="F1041" s="66" t="s">
        <v>881</v>
      </c>
      <c r="G1041" s="72">
        <v>4927</v>
      </c>
      <c r="H1041" s="73">
        <v>0</v>
      </c>
      <c r="I1041" s="74">
        <v>4928</v>
      </c>
      <c r="J1041" s="68">
        <v>0</v>
      </c>
      <c r="K1041" s="75">
        <v>6035</v>
      </c>
      <c r="L1041" s="73">
        <v>2</v>
      </c>
      <c r="M1041" s="73">
        <v>6037</v>
      </c>
      <c r="N1041" s="68">
        <v>3.3129037601457677E-4</v>
      </c>
      <c r="O1041" s="75">
        <v>6879</v>
      </c>
      <c r="P1041" s="73">
        <v>3</v>
      </c>
      <c r="Q1041" s="73">
        <v>6882</v>
      </c>
      <c r="R1041" s="69">
        <v>4.3591979075850045E-4</v>
      </c>
      <c r="S1041" s="73">
        <v>17841</v>
      </c>
      <c r="T1041" s="73">
        <v>5</v>
      </c>
      <c r="U1041" s="73">
        <v>17847</v>
      </c>
      <c r="V1041" s="76">
        <v>2.8017482909335398E-4</v>
      </c>
      <c r="W1041" s="81">
        <v>9.0978062354496697E-5</v>
      </c>
      <c r="X1041" s="77">
        <v>6.5371244090124095E-4</v>
      </c>
      <c r="Y1041" s="66" t="s">
        <v>832</v>
      </c>
      <c r="Z1041" s="66" t="s">
        <v>832</v>
      </c>
      <c r="AA1041" s="77" t="s">
        <v>832</v>
      </c>
      <c r="AC1041" s="66" t="s">
        <v>28</v>
      </c>
    </row>
    <row r="1042" spans="1:29" s="82" customFormat="1" x14ac:dyDescent="0.2">
      <c r="A1042" s="66" t="s">
        <v>754</v>
      </c>
      <c r="B1042" s="71" t="s">
        <v>618</v>
      </c>
      <c r="C1042" s="66" t="s">
        <v>968</v>
      </c>
      <c r="D1042" s="66" t="s">
        <v>308</v>
      </c>
      <c r="E1042" s="66" t="s">
        <v>890</v>
      </c>
      <c r="F1042" s="66" t="s">
        <v>882</v>
      </c>
      <c r="G1042" s="72">
        <v>4836</v>
      </c>
      <c r="H1042" s="73">
        <v>0</v>
      </c>
      <c r="I1042" s="74">
        <v>4837</v>
      </c>
      <c r="J1042" s="68">
        <v>0</v>
      </c>
      <c r="K1042" s="75">
        <v>5982</v>
      </c>
      <c r="L1042" s="73">
        <v>2</v>
      </c>
      <c r="M1042" s="73">
        <v>5985</v>
      </c>
      <c r="N1042" s="68">
        <v>3.3416875522138681E-4</v>
      </c>
      <c r="O1042" s="75">
        <v>4270</v>
      </c>
      <c r="P1042" s="73">
        <v>0</v>
      </c>
      <c r="Q1042" s="73">
        <v>4273</v>
      </c>
      <c r="R1042" s="69">
        <v>0</v>
      </c>
      <c r="S1042" s="73">
        <v>15088</v>
      </c>
      <c r="T1042" s="73">
        <v>2</v>
      </c>
      <c r="U1042" s="73">
        <v>15095</v>
      </c>
      <c r="V1042" s="76">
        <v>1.3253810470510301E-4</v>
      </c>
      <c r="W1042" s="81">
        <v>1.6051382404028801E-5</v>
      </c>
      <c r="X1042" s="77">
        <v>4.78690328408208E-4</v>
      </c>
      <c r="Y1042" s="66" t="s">
        <v>832</v>
      </c>
      <c r="Z1042" s="66" t="s">
        <v>832</v>
      </c>
      <c r="AA1042" s="77" t="s">
        <v>832</v>
      </c>
      <c r="AC1042" s="66" t="s">
        <v>28</v>
      </c>
    </row>
    <row r="1043" spans="1:29" s="82" customFormat="1" x14ac:dyDescent="0.2">
      <c r="A1043" s="66" t="s">
        <v>754</v>
      </c>
      <c r="B1043" s="71" t="s">
        <v>618</v>
      </c>
      <c r="C1043" s="66" t="s">
        <v>968</v>
      </c>
      <c r="D1043" s="66" t="s">
        <v>308</v>
      </c>
      <c r="E1043" s="66" t="s">
        <v>890</v>
      </c>
      <c r="F1043" s="66" t="s">
        <v>883</v>
      </c>
      <c r="G1043" s="72">
        <v>2400</v>
      </c>
      <c r="H1043" s="73">
        <v>1</v>
      </c>
      <c r="I1043" s="74">
        <v>2403</v>
      </c>
      <c r="J1043" s="68">
        <v>4.1614648356221392E-4</v>
      </c>
      <c r="K1043" s="75">
        <v>1456</v>
      </c>
      <c r="L1043" s="73">
        <v>0</v>
      </c>
      <c r="M1043" s="73">
        <v>1456</v>
      </c>
      <c r="N1043" s="68">
        <v>0</v>
      </c>
      <c r="O1043" s="75">
        <v>4423</v>
      </c>
      <c r="P1043" s="73">
        <v>0</v>
      </c>
      <c r="Q1043" s="73">
        <v>4423</v>
      </c>
      <c r="R1043" s="69">
        <v>0</v>
      </c>
      <c r="S1043" s="73">
        <v>8279</v>
      </c>
      <c r="T1043" s="73">
        <v>1</v>
      </c>
      <c r="U1043" s="73">
        <v>8282</v>
      </c>
      <c r="V1043" s="76">
        <v>1.20772946859903E-4</v>
      </c>
      <c r="W1043" s="81">
        <v>3.0577016035168002E-6</v>
      </c>
      <c r="X1043" s="77">
        <v>6.7271805510162497E-4</v>
      </c>
      <c r="Y1043" s="66" t="s">
        <v>832</v>
      </c>
      <c r="Z1043" s="66" t="s">
        <v>832</v>
      </c>
      <c r="AA1043" s="77" t="s">
        <v>832</v>
      </c>
      <c r="AC1043" s="66" t="s">
        <v>28</v>
      </c>
    </row>
  </sheetData>
  <mergeCells count="19">
    <mergeCell ref="U3:U6"/>
    <mergeCell ref="A3:A6"/>
    <mergeCell ref="B3:B6"/>
    <mergeCell ref="C3:C6"/>
    <mergeCell ref="D3:D6"/>
    <mergeCell ref="E3:E6"/>
    <mergeCell ref="F3:F6"/>
    <mergeCell ref="G3:J5"/>
    <mergeCell ref="K3:N5"/>
    <mergeCell ref="O3:R5"/>
    <mergeCell ref="S3:S6"/>
    <mergeCell ref="T3:T6"/>
    <mergeCell ref="AC3:AC6"/>
    <mergeCell ref="V3:V6"/>
    <mergeCell ref="W3:W6"/>
    <mergeCell ref="X3:X6"/>
    <mergeCell ref="Y3:Y6"/>
    <mergeCell ref="Z3:Z6"/>
    <mergeCell ref="AA3:AA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E55"/>
  <sheetViews>
    <sheetView workbookViewId="0">
      <pane ySplit="1" topLeftCell="A2" activePane="bottomLeft" state="frozen"/>
      <selection pane="bottomLeft" activeCell="A4" sqref="A4"/>
    </sheetView>
  </sheetViews>
  <sheetFormatPr baseColWidth="10" defaultColWidth="11.1640625" defaultRowHeight="15" x14ac:dyDescent="0.2"/>
  <cols>
    <col min="1" max="1" width="11.83203125" style="101" customWidth="1"/>
    <col min="2" max="2" width="58.33203125" style="101" customWidth="1"/>
    <col min="3" max="16384" width="11.1640625" style="101"/>
  </cols>
  <sheetData>
    <row r="1" spans="1:16307" ht="16" x14ac:dyDescent="0.2">
      <c r="A1" s="63" t="s">
        <v>2836</v>
      </c>
    </row>
    <row r="2" spans="1:16307" s="102" customFormat="1" x14ac:dyDescent="0.2">
      <c r="A2" s="101"/>
      <c r="B2" s="101"/>
    </row>
    <row r="3" spans="1:16307" s="102" customFormat="1" x14ac:dyDescent="0.2">
      <c r="A3" s="248" t="s">
        <v>2837</v>
      </c>
      <c r="B3" s="248"/>
    </row>
    <row r="4" spans="1:16307" s="102" customFormat="1" x14ac:dyDescent="0.2">
      <c r="A4" s="101"/>
      <c r="B4" s="101"/>
    </row>
    <row r="5" spans="1:16307" s="102" customFormat="1" x14ac:dyDescent="0.2">
      <c r="A5" s="103" t="s">
        <v>969</v>
      </c>
      <c r="B5" s="103" t="s">
        <v>970</v>
      </c>
    </row>
    <row r="6" spans="1:16307" s="102" customFormat="1" x14ac:dyDescent="0.2">
      <c r="A6" s="65" t="s">
        <v>862</v>
      </c>
      <c r="B6" s="101" t="s">
        <v>971</v>
      </c>
    </row>
    <row r="7" spans="1:16307" s="102" customFormat="1" x14ac:dyDescent="0.2">
      <c r="A7" s="66" t="s">
        <v>863</v>
      </c>
      <c r="B7" s="101" t="s">
        <v>972</v>
      </c>
    </row>
    <row r="8" spans="1:16307" s="102" customFormat="1" x14ac:dyDescent="0.2">
      <c r="A8" s="67" t="s">
        <v>864</v>
      </c>
      <c r="B8" s="101" t="s">
        <v>973</v>
      </c>
      <c r="D8" s="67"/>
      <c r="E8" s="66"/>
      <c r="F8" s="67"/>
      <c r="G8" s="68"/>
      <c r="H8" s="67"/>
      <c r="I8" s="66"/>
      <c r="J8" s="67"/>
      <c r="K8" s="68"/>
      <c r="L8" s="65"/>
      <c r="M8" s="66"/>
      <c r="N8" s="67"/>
      <c r="O8" s="68"/>
      <c r="P8" s="65"/>
      <c r="Q8" s="66"/>
      <c r="R8" s="67"/>
      <c r="S8" s="68"/>
      <c r="T8" s="65"/>
      <c r="U8" s="66"/>
      <c r="V8" s="67"/>
      <c r="W8" s="68"/>
      <c r="X8" s="65"/>
      <c r="Y8" s="66"/>
      <c r="Z8" s="67"/>
      <c r="AA8" s="68"/>
      <c r="AB8" s="65"/>
      <c r="AC8" s="66"/>
      <c r="AD8" s="67"/>
      <c r="AE8" s="68"/>
      <c r="AF8" s="65"/>
      <c r="AG8" s="66"/>
      <c r="AH8" s="67"/>
      <c r="AI8" s="68"/>
      <c r="AJ8" s="65"/>
      <c r="AK8" s="66"/>
      <c r="AL8" s="67"/>
      <c r="AM8" s="68"/>
      <c r="AN8" s="65"/>
      <c r="AO8" s="66"/>
      <c r="AP8" s="67"/>
      <c r="AQ8" s="68"/>
      <c r="AR8" s="65"/>
      <c r="AS8" s="66"/>
      <c r="AT8" s="67"/>
      <c r="AU8" s="68"/>
      <c r="AV8" s="65"/>
      <c r="AW8" s="66"/>
      <c r="AX8" s="67"/>
      <c r="AY8" s="68"/>
      <c r="AZ8" s="65"/>
      <c r="BA8" s="66"/>
      <c r="BB8" s="67"/>
      <c r="BC8" s="68"/>
      <c r="BD8" s="65"/>
      <c r="BE8" s="66"/>
      <c r="BF8" s="67"/>
      <c r="BG8" s="68"/>
      <c r="BH8" s="65"/>
      <c r="BI8" s="66"/>
      <c r="BJ8" s="67"/>
      <c r="BK8" s="68"/>
      <c r="BL8" s="65"/>
      <c r="BM8" s="66"/>
      <c r="BN8" s="67"/>
      <c r="BO8" s="68"/>
      <c r="BP8" s="65"/>
      <c r="BQ8" s="66"/>
      <c r="BR8" s="67"/>
      <c r="BS8" s="68"/>
      <c r="BT8" s="65"/>
      <c r="BU8" s="66"/>
      <c r="BV8" s="67"/>
      <c r="BW8" s="68"/>
      <c r="BX8" s="65"/>
      <c r="BY8" s="66"/>
      <c r="BZ8" s="67"/>
      <c r="CA8" s="68"/>
      <c r="CB8" s="65"/>
      <c r="CC8" s="66"/>
      <c r="CD8" s="67"/>
      <c r="CE8" s="68"/>
      <c r="CF8" s="65"/>
      <c r="CG8" s="66"/>
      <c r="CH8" s="67"/>
      <c r="CI8" s="68"/>
      <c r="CJ8" s="65"/>
      <c r="CK8" s="66"/>
      <c r="CL8" s="67"/>
      <c r="CM8" s="68"/>
      <c r="CN8" s="65"/>
      <c r="CO8" s="66"/>
      <c r="CP8" s="67"/>
      <c r="CQ8" s="68"/>
      <c r="CR8" s="65"/>
      <c r="CS8" s="66"/>
      <c r="CT8" s="67"/>
      <c r="CU8" s="68"/>
      <c r="CV8" s="65"/>
      <c r="CW8" s="66"/>
      <c r="CX8" s="67"/>
      <c r="CY8" s="68"/>
      <c r="CZ8" s="65"/>
      <c r="DA8" s="66"/>
      <c r="DB8" s="67"/>
      <c r="DC8" s="68"/>
      <c r="DD8" s="65"/>
      <c r="DE8" s="66"/>
      <c r="DF8" s="67"/>
      <c r="DG8" s="68"/>
      <c r="DH8" s="65"/>
      <c r="DI8" s="66"/>
      <c r="DJ8" s="67"/>
      <c r="DK8" s="68"/>
      <c r="DL8" s="65"/>
      <c r="DM8" s="66"/>
      <c r="DN8" s="67"/>
      <c r="DO8" s="68"/>
      <c r="DP8" s="65"/>
      <c r="DQ8" s="66"/>
      <c r="DR8" s="67"/>
      <c r="DS8" s="68"/>
      <c r="DT8" s="65"/>
      <c r="DU8" s="66"/>
      <c r="DV8" s="67"/>
      <c r="DW8" s="68" t="s">
        <v>865</v>
      </c>
      <c r="DX8" s="65" t="s">
        <v>862</v>
      </c>
      <c r="DY8" s="66" t="s">
        <v>863</v>
      </c>
      <c r="DZ8" s="67" t="s">
        <v>864</v>
      </c>
      <c r="EA8" s="68" t="s">
        <v>865</v>
      </c>
      <c r="EB8" s="65" t="s">
        <v>862</v>
      </c>
      <c r="EC8" s="66" t="s">
        <v>863</v>
      </c>
      <c r="ED8" s="67" t="s">
        <v>864</v>
      </c>
      <c r="EE8" s="68" t="s">
        <v>865</v>
      </c>
      <c r="EF8" s="65" t="s">
        <v>862</v>
      </c>
      <c r="EG8" s="66" t="s">
        <v>863</v>
      </c>
      <c r="EH8" s="67" t="s">
        <v>864</v>
      </c>
      <c r="EI8" s="68" t="s">
        <v>865</v>
      </c>
      <c r="EJ8" s="65" t="s">
        <v>862</v>
      </c>
      <c r="EK8" s="66" t="s">
        <v>863</v>
      </c>
      <c r="EL8" s="67" t="s">
        <v>864</v>
      </c>
      <c r="EM8" s="68" t="s">
        <v>865</v>
      </c>
      <c r="EN8" s="65" t="s">
        <v>862</v>
      </c>
      <c r="EO8" s="66" t="s">
        <v>863</v>
      </c>
      <c r="EP8" s="67" t="s">
        <v>864</v>
      </c>
      <c r="EQ8" s="68" t="s">
        <v>865</v>
      </c>
      <c r="ER8" s="65" t="s">
        <v>862</v>
      </c>
      <c r="ES8" s="66" t="s">
        <v>863</v>
      </c>
      <c r="ET8" s="67" t="s">
        <v>864</v>
      </c>
      <c r="EU8" s="68" t="s">
        <v>865</v>
      </c>
      <c r="EV8" s="65" t="s">
        <v>862</v>
      </c>
      <c r="EW8" s="66" t="s">
        <v>863</v>
      </c>
      <c r="EX8" s="67" t="s">
        <v>864</v>
      </c>
      <c r="EY8" s="68" t="s">
        <v>865</v>
      </c>
      <c r="EZ8" s="65" t="s">
        <v>862</v>
      </c>
      <c r="FA8" s="66" t="s">
        <v>863</v>
      </c>
      <c r="FB8" s="67" t="s">
        <v>864</v>
      </c>
      <c r="FC8" s="68" t="s">
        <v>865</v>
      </c>
      <c r="FD8" s="65" t="s">
        <v>862</v>
      </c>
      <c r="FE8" s="66" t="s">
        <v>863</v>
      </c>
      <c r="FF8" s="67" t="s">
        <v>864</v>
      </c>
      <c r="FG8" s="68" t="s">
        <v>865</v>
      </c>
      <c r="FH8" s="65" t="s">
        <v>862</v>
      </c>
      <c r="FI8" s="66" t="s">
        <v>863</v>
      </c>
      <c r="FJ8" s="67" t="s">
        <v>864</v>
      </c>
      <c r="FK8" s="68" t="s">
        <v>865</v>
      </c>
      <c r="FL8" s="65" t="s">
        <v>862</v>
      </c>
      <c r="FM8" s="66" t="s">
        <v>863</v>
      </c>
      <c r="FN8" s="67" t="s">
        <v>864</v>
      </c>
      <c r="FO8" s="68" t="s">
        <v>865</v>
      </c>
      <c r="FP8" s="65" t="s">
        <v>862</v>
      </c>
      <c r="FQ8" s="66" t="s">
        <v>863</v>
      </c>
      <c r="FR8" s="67" t="s">
        <v>864</v>
      </c>
      <c r="FS8" s="68" t="s">
        <v>865</v>
      </c>
      <c r="FT8" s="65" t="s">
        <v>862</v>
      </c>
      <c r="FU8" s="66" t="s">
        <v>863</v>
      </c>
      <c r="FV8" s="67" t="s">
        <v>864</v>
      </c>
      <c r="FW8" s="68" t="s">
        <v>865</v>
      </c>
      <c r="FX8" s="65" t="s">
        <v>862</v>
      </c>
      <c r="FY8" s="66" t="s">
        <v>863</v>
      </c>
      <c r="FZ8" s="67" t="s">
        <v>864</v>
      </c>
      <c r="GA8" s="68" t="s">
        <v>865</v>
      </c>
      <c r="GB8" s="65" t="s">
        <v>862</v>
      </c>
      <c r="GC8" s="66" t="s">
        <v>863</v>
      </c>
      <c r="GD8" s="67" t="s">
        <v>864</v>
      </c>
      <c r="GE8" s="68" t="s">
        <v>865</v>
      </c>
      <c r="GF8" s="65" t="s">
        <v>862</v>
      </c>
      <c r="GG8" s="66" t="s">
        <v>863</v>
      </c>
      <c r="GH8" s="67" t="s">
        <v>864</v>
      </c>
      <c r="GI8" s="68" t="s">
        <v>865</v>
      </c>
      <c r="GJ8" s="65" t="s">
        <v>862</v>
      </c>
      <c r="GK8" s="66" t="s">
        <v>863</v>
      </c>
      <c r="GL8" s="67" t="s">
        <v>864</v>
      </c>
      <c r="GM8" s="68" t="s">
        <v>865</v>
      </c>
      <c r="GN8" s="65" t="s">
        <v>862</v>
      </c>
      <c r="GO8" s="66" t="s">
        <v>863</v>
      </c>
      <c r="GP8" s="67" t="s">
        <v>864</v>
      </c>
      <c r="GQ8" s="68" t="s">
        <v>865</v>
      </c>
      <c r="GR8" s="65" t="s">
        <v>862</v>
      </c>
      <c r="GS8" s="66" t="s">
        <v>863</v>
      </c>
      <c r="GT8" s="67" t="s">
        <v>864</v>
      </c>
      <c r="GU8" s="68" t="s">
        <v>865</v>
      </c>
      <c r="GV8" s="65" t="s">
        <v>862</v>
      </c>
      <c r="GW8" s="66" t="s">
        <v>863</v>
      </c>
      <c r="GX8" s="67" t="s">
        <v>864</v>
      </c>
      <c r="GY8" s="68" t="s">
        <v>865</v>
      </c>
      <c r="GZ8" s="65" t="s">
        <v>862</v>
      </c>
      <c r="HA8" s="66" t="s">
        <v>863</v>
      </c>
      <c r="HB8" s="67" t="s">
        <v>864</v>
      </c>
      <c r="HC8" s="68" t="s">
        <v>865</v>
      </c>
      <c r="HD8" s="65" t="s">
        <v>862</v>
      </c>
      <c r="HE8" s="66" t="s">
        <v>863</v>
      </c>
      <c r="HF8" s="67" t="s">
        <v>864</v>
      </c>
      <c r="HG8" s="68" t="s">
        <v>865</v>
      </c>
      <c r="HH8" s="65" t="s">
        <v>862</v>
      </c>
      <c r="HI8" s="66" t="s">
        <v>863</v>
      </c>
      <c r="HJ8" s="67" t="s">
        <v>864</v>
      </c>
      <c r="HK8" s="68" t="s">
        <v>865</v>
      </c>
      <c r="HL8" s="65" t="s">
        <v>862</v>
      </c>
      <c r="HM8" s="66" t="s">
        <v>863</v>
      </c>
      <c r="HN8" s="67" t="s">
        <v>864</v>
      </c>
      <c r="HO8" s="68" t="s">
        <v>865</v>
      </c>
      <c r="HP8" s="65" t="s">
        <v>862</v>
      </c>
      <c r="HQ8" s="66" t="s">
        <v>863</v>
      </c>
      <c r="HR8" s="67" t="s">
        <v>864</v>
      </c>
      <c r="HS8" s="68" t="s">
        <v>865</v>
      </c>
      <c r="HT8" s="65" t="s">
        <v>862</v>
      </c>
      <c r="HU8" s="66" t="s">
        <v>863</v>
      </c>
      <c r="HV8" s="67" t="s">
        <v>864</v>
      </c>
      <c r="HW8" s="68" t="s">
        <v>865</v>
      </c>
      <c r="HX8" s="65" t="s">
        <v>862</v>
      </c>
      <c r="HY8" s="66" t="s">
        <v>863</v>
      </c>
      <c r="HZ8" s="67" t="s">
        <v>864</v>
      </c>
      <c r="IA8" s="68" t="s">
        <v>865</v>
      </c>
      <c r="IB8" s="65" t="s">
        <v>862</v>
      </c>
      <c r="IC8" s="66" t="s">
        <v>863</v>
      </c>
      <c r="ID8" s="67" t="s">
        <v>864</v>
      </c>
      <c r="IE8" s="68" t="s">
        <v>865</v>
      </c>
      <c r="IF8" s="65" t="s">
        <v>862</v>
      </c>
      <c r="IG8" s="66" t="s">
        <v>863</v>
      </c>
      <c r="IH8" s="67" t="s">
        <v>864</v>
      </c>
      <c r="II8" s="68" t="s">
        <v>865</v>
      </c>
      <c r="IJ8" s="65" t="s">
        <v>862</v>
      </c>
      <c r="IK8" s="66" t="s">
        <v>863</v>
      </c>
      <c r="IL8" s="67" t="s">
        <v>864</v>
      </c>
      <c r="IM8" s="68" t="s">
        <v>865</v>
      </c>
      <c r="IN8" s="65" t="s">
        <v>862</v>
      </c>
      <c r="IO8" s="66" t="s">
        <v>863</v>
      </c>
      <c r="IP8" s="67" t="s">
        <v>864</v>
      </c>
      <c r="IQ8" s="68" t="s">
        <v>865</v>
      </c>
      <c r="IR8" s="65" t="s">
        <v>862</v>
      </c>
      <c r="IS8" s="66" t="s">
        <v>863</v>
      </c>
      <c r="IT8" s="67" t="s">
        <v>864</v>
      </c>
      <c r="IU8" s="68" t="s">
        <v>865</v>
      </c>
      <c r="IV8" s="65" t="s">
        <v>862</v>
      </c>
      <c r="IW8" s="66" t="s">
        <v>863</v>
      </c>
      <c r="IX8" s="67" t="s">
        <v>864</v>
      </c>
      <c r="IY8" s="68" t="s">
        <v>865</v>
      </c>
      <c r="IZ8" s="65" t="s">
        <v>862</v>
      </c>
      <c r="JA8" s="66" t="s">
        <v>863</v>
      </c>
      <c r="JB8" s="67" t="s">
        <v>864</v>
      </c>
      <c r="JC8" s="68" t="s">
        <v>865</v>
      </c>
      <c r="JD8" s="65" t="s">
        <v>862</v>
      </c>
      <c r="JE8" s="66" t="s">
        <v>863</v>
      </c>
      <c r="JF8" s="67" t="s">
        <v>864</v>
      </c>
      <c r="JG8" s="68" t="s">
        <v>865</v>
      </c>
      <c r="JH8" s="65" t="s">
        <v>862</v>
      </c>
      <c r="JI8" s="66" t="s">
        <v>863</v>
      </c>
      <c r="JJ8" s="67" t="s">
        <v>864</v>
      </c>
      <c r="JK8" s="68" t="s">
        <v>865</v>
      </c>
      <c r="JL8" s="65" t="s">
        <v>862</v>
      </c>
      <c r="JM8" s="66" t="s">
        <v>863</v>
      </c>
      <c r="JN8" s="67" t="s">
        <v>864</v>
      </c>
      <c r="JO8" s="68" t="s">
        <v>865</v>
      </c>
      <c r="JP8" s="65" t="s">
        <v>862</v>
      </c>
      <c r="JQ8" s="66" t="s">
        <v>863</v>
      </c>
      <c r="JR8" s="67" t="s">
        <v>864</v>
      </c>
      <c r="JS8" s="68" t="s">
        <v>865</v>
      </c>
      <c r="JT8" s="65" t="s">
        <v>862</v>
      </c>
      <c r="JU8" s="66" t="s">
        <v>863</v>
      </c>
      <c r="JV8" s="67" t="s">
        <v>864</v>
      </c>
      <c r="JW8" s="68" t="s">
        <v>865</v>
      </c>
      <c r="JX8" s="65" t="s">
        <v>862</v>
      </c>
      <c r="JY8" s="66" t="s">
        <v>863</v>
      </c>
      <c r="JZ8" s="67" t="s">
        <v>864</v>
      </c>
      <c r="KA8" s="68" t="s">
        <v>865</v>
      </c>
      <c r="KB8" s="65" t="s">
        <v>862</v>
      </c>
      <c r="KC8" s="66" t="s">
        <v>863</v>
      </c>
      <c r="KD8" s="67" t="s">
        <v>864</v>
      </c>
      <c r="KE8" s="68" t="s">
        <v>865</v>
      </c>
      <c r="KF8" s="65" t="s">
        <v>862</v>
      </c>
      <c r="KG8" s="66" t="s">
        <v>863</v>
      </c>
      <c r="KH8" s="67" t="s">
        <v>864</v>
      </c>
      <c r="KI8" s="68" t="s">
        <v>865</v>
      </c>
      <c r="KJ8" s="65" t="s">
        <v>862</v>
      </c>
      <c r="KK8" s="66" t="s">
        <v>863</v>
      </c>
      <c r="KL8" s="67" t="s">
        <v>864</v>
      </c>
      <c r="KM8" s="68" t="s">
        <v>865</v>
      </c>
      <c r="KN8" s="65" t="s">
        <v>862</v>
      </c>
      <c r="KO8" s="66" t="s">
        <v>863</v>
      </c>
      <c r="KP8" s="67" t="s">
        <v>864</v>
      </c>
      <c r="KQ8" s="68" t="s">
        <v>865</v>
      </c>
      <c r="KR8" s="65" t="s">
        <v>862</v>
      </c>
      <c r="KS8" s="66" t="s">
        <v>863</v>
      </c>
      <c r="KT8" s="67" t="s">
        <v>864</v>
      </c>
      <c r="KU8" s="68" t="s">
        <v>865</v>
      </c>
      <c r="KV8" s="65" t="s">
        <v>862</v>
      </c>
      <c r="KW8" s="66" t="s">
        <v>863</v>
      </c>
      <c r="KX8" s="67" t="s">
        <v>864</v>
      </c>
      <c r="KY8" s="68" t="s">
        <v>865</v>
      </c>
      <c r="KZ8" s="65" t="s">
        <v>862</v>
      </c>
      <c r="LA8" s="66" t="s">
        <v>863</v>
      </c>
      <c r="LB8" s="67" t="s">
        <v>864</v>
      </c>
      <c r="LC8" s="68" t="s">
        <v>865</v>
      </c>
      <c r="LD8" s="65" t="s">
        <v>862</v>
      </c>
      <c r="LE8" s="66" t="s">
        <v>863</v>
      </c>
      <c r="LF8" s="67" t="s">
        <v>864</v>
      </c>
      <c r="LG8" s="68" t="s">
        <v>865</v>
      </c>
      <c r="LH8" s="65" t="s">
        <v>862</v>
      </c>
      <c r="LI8" s="66" t="s">
        <v>863</v>
      </c>
      <c r="LJ8" s="67" t="s">
        <v>864</v>
      </c>
      <c r="LK8" s="68" t="s">
        <v>865</v>
      </c>
      <c r="LL8" s="65" t="s">
        <v>862</v>
      </c>
      <c r="LM8" s="66" t="s">
        <v>863</v>
      </c>
      <c r="LN8" s="67" t="s">
        <v>864</v>
      </c>
      <c r="LO8" s="68" t="s">
        <v>865</v>
      </c>
      <c r="LP8" s="65" t="s">
        <v>862</v>
      </c>
      <c r="LQ8" s="66" t="s">
        <v>863</v>
      </c>
      <c r="LR8" s="67" t="s">
        <v>864</v>
      </c>
      <c r="LS8" s="68" t="s">
        <v>865</v>
      </c>
      <c r="LT8" s="65" t="s">
        <v>862</v>
      </c>
      <c r="LU8" s="66" t="s">
        <v>863</v>
      </c>
      <c r="LV8" s="67" t="s">
        <v>864</v>
      </c>
      <c r="LW8" s="68" t="s">
        <v>865</v>
      </c>
      <c r="LX8" s="65" t="s">
        <v>862</v>
      </c>
      <c r="LY8" s="66" t="s">
        <v>863</v>
      </c>
      <c r="LZ8" s="67" t="s">
        <v>864</v>
      </c>
      <c r="MA8" s="68" t="s">
        <v>865</v>
      </c>
      <c r="MB8" s="65" t="s">
        <v>862</v>
      </c>
      <c r="MC8" s="66" t="s">
        <v>863</v>
      </c>
      <c r="MD8" s="67" t="s">
        <v>864</v>
      </c>
      <c r="ME8" s="68" t="s">
        <v>865</v>
      </c>
      <c r="MF8" s="65" t="s">
        <v>862</v>
      </c>
      <c r="MG8" s="66" t="s">
        <v>863</v>
      </c>
      <c r="MH8" s="67" t="s">
        <v>864</v>
      </c>
      <c r="MI8" s="68" t="s">
        <v>865</v>
      </c>
      <c r="MJ8" s="65" t="s">
        <v>862</v>
      </c>
      <c r="MK8" s="66" t="s">
        <v>863</v>
      </c>
      <c r="ML8" s="67" t="s">
        <v>864</v>
      </c>
      <c r="MM8" s="68" t="s">
        <v>865</v>
      </c>
      <c r="MN8" s="65" t="s">
        <v>862</v>
      </c>
      <c r="MO8" s="66" t="s">
        <v>863</v>
      </c>
      <c r="MP8" s="67" t="s">
        <v>864</v>
      </c>
      <c r="MQ8" s="68" t="s">
        <v>865</v>
      </c>
      <c r="MR8" s="65" t="s">
        <v>862</v>
      </c>
      <c r="MS8" s="66" t="s">
        <v>863</v>
      </c>
      <c r="MT8" s="67" t="s">
        <v>864</v>
      </c>
      <c r="MU8" s="68" t="s">
        <v>865</v>
      </c>
      <c r="MV8" s="65" t="s">
        <v>862</v>
      </c>
      <c r="MW8" s="66" t="s">
        <v>863</v>
      </c>
      <c r="MX8" s="67" t="s">
        <v>864</v>
      </c>
      <c r="MY8" s="68" t="s">
        <v>865</v>
      </c>
      <c r="MZ8" s="65" t="s">
        <v>862</v>
      </c>
      <c r="NA8" s="66" t="s">
        <v>863</v>
      </c>
      <c r="NB8" s="67" t="s">
        <v>864</v>
      </c>
      <c r="NC8" s="68" t="s">
        <v>865</v>
      </c>
      <c r="ND8" s="65" t="s">
        <v>862</v>
      </c>
      <c r="NE8" s="66" t="s">
        <v>863</v>
      </c>
      <c r="NF8" s="67" t="s">
        <v>864</v>
      </c>
      <c r="NG8" s="68" t="s">
        <v>865</v>
      </c>
      <c r="NH8" s="65" t="s">
        <v>862</v>
      </c>
      <c r="NI8" s="66" t="s">
        <v>863</v>
      </c>
      <c r="NJ8" s="67" t="s">
        <v>864</v>
      </c>
      <c r="NK8" s="68" t="s">
        <v>865</v>
      </c>
      <c r="NL8" s="65" t="s">
        <v>862</v>
      </c>
      <c r="NM8" s="66" t="s">
        <v>863</v>
      </c>
      <c r="NN8" s="67" t="s">
        <v>864</v>
      </c>
      <c r="NO8" s="68" t="s">
        <v>865</v>
      </c>
      <c r="NP8" s="65" t="s">
        <v>862</v>
      </c>
      <c r="NQ8" s="66" t="s">
        <v>863</v>
      </c>
      <c r="NR8" s="67" t="s">
        <v>864</v>
      </c>
      <c r="NS8" s="68" t="s">
        <v>865</v>
      </c>
      <c r="NT8" s="65" t="s">
        <v>862</v>
      </c>
      <c r="NU8" s="66" t="s">
        <v>863</v>
      </c>
      <c r="NV8" s="67" t="s">
        <v>864</v>
      </c>
      <c r="NW8" s="68" t="s">
        <v>865</v>
      </c>
      <c r="NX8" s="65" t="s">
        <v>862</v>
      </c>
      <c r="NY8" s="66" t="s">
        <v>863</v>
      </c>
      <c r="NZ8" s="67" t="s">
        <v>864</v>
      </c>
      <c r="OA8" s="68" t="s">
        <v>865</v>
      </c>
      <c r="OB8" s="65" t="s">
        <v>862</v>
      </c>
      <c r="OC8" s="66" t="s">
        <v>863</v>
      </c>
      <c r="OD8" s="67" t="s">
        <v>864</v>
      </c>
      <c r="OE8" s="68" t="s">
        <v>865</v>
      </c>
      <c r="OF8" s="65" t="s">
        <v>862</v>
      </c>
      <c r="OG8" s="66" t="s">
        <v>863</v>
      </c>
      <c r="OH8" s="67" t="s">
        <v>864</v>
      </c>
      <c r="OI8" s="68" t="s">
        <v>865</v>
      </c>
      <c r="OJ8" s="65" t="s">
        <v>862</v>
      </c>
      <c r="OK8" s="66" t="s">
        <v>863</v>
      </c>
      <c r="OL8" s="67" t="s">
        <v>864</v>
      </c>
      <c r="OM8" s="68" t="s">
        <v>865</v>
      </c>
      <c r="ON8" s="65" t="s">
        <v>862</v>
      </c>
      <c r="OO8" s="66" t="s">
        <v>863</v>
      </c>
      <c r="OP8" s="67" t="s">
        <v>864</v>
      </c>
      <c r="OQ8" s="68" t="s">
        <v>865</v>
      </c>
      <c r="OR8" s="65" t="s">
        <v>862</v>
      </c>
      <c r="OS8" s="66" t="s">
        <v>863</v>
      </c>
      <c r="OT8" s="67" t="s">
        <v>864</v>
      </c>
      <c r="OU8" s="68" t="s">
        <v>865</v>
      </c>
      <c r="OV8" s="65" t="s">
        <v>862</v>
      </c>
      <c r="OW8" s="66" t="s">
        <v>863</v>
      </c>
      <c r="OX8" s="67" t="s">
        <v>864</v>
      </c>
      <c r="OY8" s="68" t="s">
        <v>865</v>
      </c>
      <c r="OZ8" s="65" t="s">
        <v>862</v>
      </c>
      <c r="PA8" s="66" t="s">
        <v>863</v>
      </c>
      <c r="PB8" s="67" t="s">
        <v>864</v>
      </c>
      <c r="PC8" s="68" t="s">
        <v>865</v>
      </c>
      <c r="PD8" s="65" t="s">
        <v>862</v>
      </c>
      <c r="PE8" s="66" t="s">
        <v>863</v>
      </c>
      <c r="PF8" s="67" t="s">
        <v>864</v>
      </c>
      <c r="PG8" s="68" t="s">
        <v>865</v>
      </c>
      <c r="PH8" s="65" t="s">
        <v>862</v>
      </c>
      <c r="PI8" s="66" t="s">
        <v>863</v>
      </c>
      <c r="PJ8" s="67" t="s">
        <v>864</v>
      </c>
      <c r="PK8" s="68" t="s">
        <v>865</v>
      </c>
      <c r="PL8" s="65" t="s">
        <v>862</v>
      </c>
      <c r="PM8" s="66" t="s">
        <v>863</v>
      </c>
      <c r="PN8" s="67" t="s">
        <v>864</v>
      </c>
      <c r="PO8" s="68" t="s">
        <v>865</v>
      </c>
      <c r="PP8" s="65" t="s">
        <v>862</v>
      </c>
      <c r="PQ8" s="66" t="s">
        <v>863</v>
      </c>
      <c r="PR8" s="67" t="s">
        <v>864</v>
      </c>
      <c r="PS8" s="68" t="s">
        <v>865</v>
      </c>
      <c r="PT8" s="65" t="s">
        <v>862</v>
      </c>
      <c r="PU8" s="66" t="s">
        <v>863</v>
      </c>
      <c r="PV8" s="67" t="s">
        <v>864</v>
      </c>
      <c r="PW8" s="68" t="s">
        <v>865</v>
      </c>
      <c r="PX8" s="65" t="s">
        <v>862</v>
      </c>
      <c r="PY8" s="66" t="s">
        <v>863</v>
      </c>
      <c r="PZ8" s="67" t="s">
        <v>864</v>
      </c>
      <c r="QA8" s="68" t="s">
        <v>865</v>
      </c>
      <c r="QB8" s="65" t="s">
        <v>862</v>
      </c>
      <c r="QC8" s="66" t="s">
        <v>863</v>
      </c>
      <c r="QD8" s="67" t="s">
        <v>864</v>
      </c>
      <c r="QE8" s="68" t="s">
        <v>865</v>
      </c>
      <c r="QF8" s="65" t="s">
        <v>862</v>
      </c>
      <c r="QG8" s="66" t="s">
        <v>863</v>
      </c>
      <c r="QH8" s="67" t="s">
        <v>864</v>
      </c>
      <c r="QI8" s="68" t="s">
        <v>865</v>
      </c>
      <c r="QJ8" s="65" t="s">
        <v>862</v>
      </c>
      <c r="QK8" s="66" t="s">
        <v>863</v>
      </c>
      <c r="QL8" s="67" t="s">
        <v>864</v>
      </c>
      <c r="QM8" s="68" t="s">
        <v>865</v>
      </c>
      <c r="QN8" s="65" t="s">
        <v>862</v>
      </c>
      <c r="QO8" s="66" t="s">
        <v>863</v>
      </c>
      <c r="QP8" s="67" t="s">
        <v>864</v>
      </c>
      <c r="QQ8" s="68" t="s">
        <v>865</v>
      </c>
      <c r="QR8" s="65" t="s">
        <v>862</v>
      </c>
      <c r="QS8" s="66" t="s">
        <v>863</v>
      </c>
      <c r="QT8" s="67" t="s">
        <v>864</v>
      </c>
      <c r="QU8" s="68" t="s">
        <v>865</v>
      </c>
      <c r="QV8" s="65" t="s">
        <v>862</v>
      </c>
      <c r="QW8" s="66" t="s">
        <v>863</v>
      </c>
      <c r="QX8" s="67" t="s">
        <v>864</v>
      </c>
      <c r="QY8" s="68" t="s">
        <v>865</v>
      </c>
      <c r="QZ8" s="65" t="s">
        <v>862</v>
      </c>
      <c r="RA8" s="66" t="s">
        <v>863</v>
      </c>
      <c r="RB8" s="67" t="s">
        <v>864</v>
      </c>
      <c r="RC8" s="68" t="s">
        <v>865</v>
      </c>
      <c r="RD8" s="65" t="s">
        <v>862</v>
      </c>
      <c r="RE8" s="66" t="s">
        <v>863</v>
      </c>
      <c r="RF8" s="67" t="s">
        <v>864</v>
      </c>
      <c r="RG8" s="68" t="s">
        <v>865</v>
      </c>
      <c r="RH8" s="65" t="s">
        <v>862</v>
      </c>
      <c r="RI8" s="66" t="s">
        <v>863</v>
      </c>
      <c r="RJ8" s="67" t="s">
        <v>864</v>
      </c>
      <c r="RK8" s="68" t="s">
        <v>865</v>
      </c>
      <c r="RL8" s="65" t="s">
        <v>862</v>
      </c>
      <c r="RM8" s="66" t="s">
        <v>863</v>
      </c>
      <c r="RN8" s="67" t="s">
        <v>864</v>
      </c>
      <c r="RO8" s="68" t="s">
        <v>865</v>
      </c>
      <c r="RP8" s="65" t="s">
        <v>862</v>
      </c>
      <c r="RQ8" s="66" t="s">
        <v>863</v>
      </c>
      <c r="RR8" s="67" t="s">
        <v>864</v>
      </c>
      <c r="RS8" s="68" t="s">
        <v>865</v>
      </c>
      <c r="RT8" s="65" t="s">
        <v>862</v>
      </c>
      <c r="RU8" s="66" t="s">
        <v>863</v>
      </c>
      <c r="RV8" s="67" t="s">
        <v>864</v>
      </c>
      <c r="RW8" s="68" t="s">
        <v>865</v>
      </c>
      <c r="RX8" s="65" t="s">
        <v>862</v>
      </c>
      <c r="RY8" s="66" t="s">
        <v>863</v>
      </c>
      <c r="RZ8" s="67" t="s">
        <v>864</v>
      </c>
      <c r="SA8" s="68" t="s">
        <v>865</v>
      </c>
      <c r="SB8" s="65" t="s">
        <v>862</v>
      </c>
      <c r="SC8" s="66" t="s">
        <v>863</v>
      </c>
      <c r="SD8" s="67" t="s">
        <v>864</v>
      </c>
      <c r="SE8" s="68" t="s">
        <v>865</v>
      </c>
      <c r="SF8" s="65" t="s">
        <v>862</v>
      </c>
      <c r="SG8" s="66" t="s">
        <v>863</v>
      </c>
      <c r="SH8" s="67" t="s">
        <v>864</v>
      </c>
      <c r="SI8" s="68" t="s">
        <v>865</v>
      </c>
      <c r="SJ8" s="65" t="s">
        <v>862</v>
      </c>
      <c r="SK8" s="66" t="s">
        <v>863</v>
      </c>
      <c r="SL8" s="67" t="s">
        <v>864</v>
      </c>
      <c r="SM8" s="68" t="s">
        <v>865</v>
      </c>
      <c r="SN8" s="65" t="s">
        <v>862</v>
      </c>
      <c r="SO8" s="66" t="s">
        <v>863</v>
      </c>
      <c r="SP8" s="67" t="s">
        <v>864</v>
      </c>
      <c r="SQ8" s="68" t="s">
        <v>865</v>
      </c>
      <c r="SR8" s="65" t="s">
        <v>862</v>
      </c>
      <c r="SS8" s="66" t="s">
        <v>863</v>
      </c>
      <c r="ST8" s="67" t="s">
        <v>864</v>
      </c>
      <c r="SU8" s="68" t="s">
        <v>865</v>
      </c>
      <c r="SV8" s="65" t="s">
        <v>862</v>
      </c>
      <c r="SW8" s="66" t="s">
        <v>863</v>
      </c>
      <c r="SX8" s="67" t="s">
        <v>864</v>
      </c>
      <c r="SY8" s="68" t="s">
        <v>865</v>
      </c>
      <c r="SZ8" s="65" t="s">
        <v>862</v>
      </c>
      <c r="TA8" s="66" t="s">
        <v>863</v>
      </c>
      <c r="TB8" s="67" t="s">
        <v>864</v>
      </c>
      <c r="TC8" s="68" t="s">
        <v>865</v>
      </c>
      <c r="TD8" s="65" t="s">
        <v>862</v>
      </c>
      <c r="TE8" s="66" t="s">
        <v>863</v>
      </c>
      <c r="TF8" s="67" t="s">
        <v>864</v>
      </c>
      <c r="TG8" s="68" t="s">
        <v>865</v>
      </c>
      <c r="TH8" s="65" t="s">
        <v>862</v>
      </c>
      <c r="TI8" s="66" t="s">
        <v>863</v>
      </c>
      <c r="TJ8" s="67" t="s">
        <v>864</v>
      </c>
      <c r="TK8" s="68" t="s">
        <v>865</v>
      </c>
      <c r="TL8" s="65" t="s">
        <v>862</v>
      </c>
      <c r="TM8" s="66" t="s">
        <v>863</v>
      </c>
      <c r="TN8" s="67" t="s">
        <v>864</v>
      </c>
      <c r="TO8" s="68" t="s">
        <v>865</v>
      </c>
      <c r="TP8" s="65" t="s">
        <v>862</v>
      </c>
      <c r="TQ8" s="66" t="s">
        <v>863</v>
      </c>
      <c r="TR8" s="67" t="s">
        <v>864</v>
      </c>
      <c r="TS8" s="68" t="s">
        <v>865</v>
      </c>
      <c r="TT8" s="65" t="s">
        <v>862</v>
      </c>
      <c r="TU8" s="66" t="s">
        <v>863</v>
      </c>
      <c r="TV8" s="67" t="s">
        <v>864</v>
      </c>
      <c r="TW8" s="68" t="s">
        <v>865</v>
      </c>
      <c r="TX8" s="65" t="s">
        <v>862</v>
      </c>
      <c r="TY8" s="66" t="s">
        <v>863</v>
      </c>
      <c r="TZ8" s="67" t="s">
        <v>864</v>
      </c>
      <c r="UA8" s="68" t="s">
        <v>865</v>
      </c>
      <c r="UB8" s="65" t="s">
        <v>862</v>
      </c>
      <c r="UC8" s="66" t="s">
        <v>863</v>
      </c>
      <c r="UD8" s="67" t="s">
        <v>864</v>
      </c>
      <c r="UE8" s="68" t="s">
        <v>865</v>
      </c>
      <c r="UF8" s="65" t="s">
        <v>862</v>
      </c>
      <c r="UG8" s="66" t="s">
        <v>863</v>
      </c>
      <c r="UH8" s="67" t="s">
        <v>864</v>
      </c>
      <c r="UI8" s="68" t="s">
        <v>865</v>
      </c>
      <c r="UJ8" s="65" t="s">
        <v>862</v>
      </c>
      <c r="UK8" s="66" t="s">
        <v>863</v>
      </c>
      <c r="UL8" s="67" t="s">
        <v>864</v>
      </c>
      <c r="UM8" s="68" t="s">
        <v>865</v>
      </c>
      <c r="UN8" s="65" t="s">
        <v>862</v>
      </c>
      <c r="UO8" s="66" t="s">
        <v>863</v>
      </c>
      <c r="UP8" s="67" t="s">
        <v>864</v>
      </c>
      <c r="UQ8" s="68" t="s">
        <v>865</v>
      </c>
      <c r="UR8" s="65" t="s">
        <v>862</v>
      </c>
      <c r="US8" s="66" t="s">
        <v>863</v>
      </c>
      <c r="UT8" s="67" t="s">
        <v>864</v>
      </c>
      <c r="UU8" s="68" t="s">
        <v>865</v>
      </c>
      <c r="UV8" s="65" t="s">
        <v>862</v>
      </c>
      <c r="UW8" s="66" t="s">
        <v>863</v>
      </c>
      <c r="UX8" s="67" t="s">
        <v>864</v>
      </c>
      <c r="UY8" s="68" t="s">
        <v>865</v>
      </c>
      <c r="UZ8" s="65" t="s">
        <v>862</v>
      </c>
      <c r="VA8" s="66" t="s">
        <v>863</v>
      </c>
      <c r="VB8" s="67" t="s">
        <v>864</v>
      </c>
      <c r="VC8" s="68" t="s">
        <v>865</v>
      </c>
      <c r="VD8" s="65" t="s">
        <v>862</v>
      </c>
      <c r="VE8" s="66" t="s">
        <v>863</v>
      </c>
      <c r="VF8" s="67" t="s">
        <v>864</v>
      </c>
      <c r="VG8" s="68" t="s">
        <v>865</v>
      </c>
      <c r="VH8" s="65" t="s">
        <v>862</v>
      </c>
      <c r="VI8" s="66" t="s">
        <v>863</v>
      </c>
      <c r="VJ8" s="67" t="s">
        <v>864</v>
      </c>
      <c r="VK8" s="68" t="s">
        <v>865</v>
      </c>
      <c r="VL8" s="65" t="s">
        <v>862</v>
      </c>
      <c r="VM8" s="66" t="s">
        <v>863</v>
      </c>
      <c r="VN8" s="67" t="s">
        <v>864</v>
      </c>
      <c r="VO8" s="68" t="s">
        <v>865</v>
      </c>
      <c r="VP8" s="65" t="s">
        <v>862</v>
      </c>
      <c r="VQ8" s="66" t="s">
        <v>863</v>
      </c>
      <c r="VR8" s="67" t="s">
        <v>864</v>
      </c>
      <c r="VS8" s="68" t="s">
        <v>865</v>
      </c>
      <c r="VT8" s="65" t="s">
        <v>862</v>
      </c>
      <c r="VU8" s="66" t="s">
        <v>863</v>
      </c>
      <c r="VV8" s="67" t="s">
        <v>864</v>
      </c>
      <c r="VW8" s="68" t="s">
        <v>865</v>
      </c>
      <c r="VX8" s="65" t="s">
        <v>862</v>
      </c>
      <c r="VY8" s="66" t="s">
        <v>863</v>
      </c>
      <c r="VZ8" s="67" t="s">
        <v>864</v>
      </c>
      <c r="WA8" s="68" t="s">
        <v>865</v>
      </c>
      <c r="WB8" s="65" t="s">
        <v>862</v>
      </c>
      <c r="WC8" s="66" t="s">
        <v>863</v>
      </c>
      <c r="WD8" s="67" t="s">
        <v>864</v>
      </c>
      <c r="WE8" s="68" t="s">
        <v>865</v>
      </c>
      <c r="WF8" s="65" t="s">
        <v>862</v>
      </c>
      <c r="WG8" s="66" t="s">
        <v>863</v>
      </c>
      <c r="WH8" s="67" t="s">
        <v>864</v>
      </c>
      <c r="WI8" s="68" t="s">
        <v>865</v>
      </c>
      <c r="WJ8" s="65" t="s">
        <v>862</v>
      </c>
      <c r="WK8" s="66" t="s">
        <v>863</v>
      </c>
      <c r="WL8" s="67" t="s">
        <v>864</v>
      </c>
      <c r="WM8" s="68" t="s">
        <v>865</v>
      </c>
      <c r="WN8" s="65" t="s">
        <v>862</v>
      </c>
      <c r="WO8" s="66" t="s">
        <v>863</v>
      </c>
      <c r="WP8" s="67" t="s">
        <v>864</v>
      </c>
      <c r="WQ8" s="68" t="s">
        <v>865</v>
      </c>
      <c r="WR8" s="65" t="s">
        <v>862</v>
      </c>
      <c r="WS8" s="66" t="s">
        <v>863</v>
      </c>
      <c r="WT8" s="67" t="s">
        <v>864</v>
      </c>
      <c r="WU8" s="68" t="s">
        <v>865</v>
      </c>
      <c r="WV8" s="65" t="s">
        <v>862</v>
      </c>
      <c r="WW8" s="66" t="s">
        <v>863</v>
      </c>
      <c r="WX8" s="67" t="s">
        <v>864</v>
      </c>
      <c r="WY8" s="68" t="s">
        <v>865</v>
      </c>
      <c r="WZ8" s="65" t="s">
        <v>862</v>
      </c>
      <c r="XA8" s="66" t="s">
        <v>863</v>
      </c>
      <c r="XB8" s="67" t="s">
        <v>864</v>
      </c>
      <c r="XC8" s="68" t="s">
        <v>865</v>
      </c>
      <c r="XD8" s="65" t="s">
        <v>862</v>
      </c>
      <c r="XE8" s="66" t="s">
        <v>863</v>
      </c>
      <c r="XF8" s="67" t="s">
        <v>864</v>
      </c>
      <c r="XG8" s="68" t="s">
        <v>865</v>
      </c>
      <c r="XH8" s="65" t="s">
        <v>862</v>
      </c>
      <c r="XI8" s="66" t="s">
        <v>863</v>
      </c>
      <c r="XJ8" s="67" t="s">
        <v>864</v>
      </c>
      <c r="XK8" s="68" t="s">
        <v>865</v>
      </c>
      <c r="XL8" s="65" t="s">
        <v>862</v>
      </c>
      <c r="XM8" s="66" t="s">
        <v>863</v>
      </c>
      <c r="XN8" s="67" t="s">
        <v>864</v>
      </c>
      <c r="XO8" s="68" t="s">
        <v>865</v>
      </c>
      <c r="XP8" s="65" t="s">
        <v>862</v>
      </c>
      <c r="XQ8" s="66" t="s">
        <v>863</v>
      </c>
      <c r="XR8" s="67" t="s">
        <v>864</v>
      </c>
      <c r="XS8" s="68" t="s">
        <v>865</v>
      </c>
      <c r="XT8" s="65" t="s">
        <v>862</v>
      </c>
      <c r="XU8" s="66" t="s">
        <v>863</v>
      </c>
      <c r="XV8" s="67" t="s">
        <v>864</v>
      </c>
      <c r="XW8" s="68" t="s">
        <v>865</v>
      </c>
      <c r="XX8" s="65" t="s">
        <v>862</v>
      </c>
      <c r="XY8" s="66" t="s">
        <v>863</v>
      </c>
      <c r="XZ8" s="67" t="s">
        <v>864</v>
      </c>
      <c r="YA8" s="68" t="s">
        <v>865</v>
      </c>
      <c r="YB8" s="65" t="s">
        <v>862</v>
      </c>
      <c r="YC8" s="66" t="s">
        <v>863</v>
      </c>
      <c r="YD8" s="67" t="s">
        <v>864</v>
      </c>
      <c r="YE8" s="68" t="s">
        <v>865</v>
      </c>
      <c r="YF8" s="65" t="s">
        <v>862</v>
      </c>
      <c r="YG8" s="66" t="s">
        <v>863</v>
      </c>
      <c r="YH8" s="67" t="s">
        <v>864</v>
      </c>
      <c r="YI8" s="68" t="s">
        <v>865</v>
      </c>
      <c r="YJ8" s="65" t="s">
        <v>862</v>
      </c>
      <c r="YK8" s="66" t="s">
        <v>863</v>
      </c>
      <c r="YL8" s="67" t="s">
        <v>864</v>
      </c>
      <c r="YM8" s="68" t="s">
        <v>865</v>
      </c>
      <c r="YN8" s="65" t="s">
        <v>862</v>
      </c>
      <c r="YO8" s="66" t="s">
        <v>863</v>
      </c>
      <c r="YP8" s="67" t="s">
        <v>864</v>
      </c>
      <c r="YQ8" s="68" t="s">
        <v>865</v>
      </c>
      <c r="YR8" s="65" t="s">
        <v>862</v>
      </c>
      <c r="YS8" s="66" t="s">
        <v>863</v>
      </c>
      <c r="YT8" s="67" t="s">
        <v>864</v>
      </c>
      <c r="YU8" s="68" t="s">
        <v>865</v>
      </c>
      <c r="YV8" s="65" t="s">
        <v>862</v>
      </c>
      <c r="YW8" s="66" t="s">
        <v>863</v>
      </c>
      <c r="YX8" s="67" t="s">
        <v>864</v>
      </c>
      <c r="YY8" s="68" t="s">
        <v>865</v>
      </c>
      <c r="YZ8" s="65" t="s">
        <v>862</v>
      </c>
      <c r="ZA8" s="66" t="s">
        <v>863</v>
      </c>
      <c r="ZB8" s="67" t="s">
        <v>864</v>
      </c>
      <c r="ZC8" s="68" t="s">
        <v>865</v>
      </c>
      <c r="ZD8" s="65" t="s">
        <v>862</v>
      </c>
      <c r="ZE8" s="66" t="s">
        <v>863</v>
      </c>
      <c r="ZF8" s="67" t="s">
        <v>864</v>
      </c>
      <c r="ZG8" s="68" t="s">
        <v>865</v>
      </c>
      <c r="ZH8" s="65" t="s">
        <v>862</v>
      </c>
      <c r="ZI8" s="66" t="s">
        <v>863</v>
      </c>
      <c r="ZJ8" s="67" t="s">
        <v>864</v>
      </c>
      <c r="ZK8" s="68" t="s">
        <v>865</v>
      </c>
      <c r="ZL8" s="65" t="s">
        <v>862</v>
      </c>
      <c r="ZM8" s="66" t="s">
        <v>863</v>
      </c>
      <c r="ZN8" s="67" t="s">
        <v>864</v>
      </c>
      <c r="ZO8" s="68" t="s">
        <v>865</v>
      </c>
      <c r="ZP8" s="65" t="s">
        <v>862</v>
      </c>
      <c r="ZQ8" s="66" t="s">
        <v>863</v>
      </c>
      <c r="ZR8" s="67" t="s">
        <v>864</v>
      </c>
      <c r="ZS8" s="68" t="s">
        <v>865</v>
      </c>
      <c r="ZT8" s="65" t="s">
        <v>862</v>
      </c>
      <c r="ZU8" s="66" t="s">
        <v>863</v>
      </c>
      <c r="ZV8" s="67" t="s">
        <v>864</v>
      </c>
      <c r="ZW8" s="68" t="s">
        <v>865</v>
      </c>
      <c r="ZX8" s="65" t="s">
        <v>862</v>
      </c>
      <c r="ZY8" s="66" t="s">
        <v>863</v>
      </c>
      <c r="ZZ8" s="67" t="s">
        <v>864</v>
      </c>
      <c r="AAA8" s="68" t="s">
        <v>865</v>
      </c>
      <c r="AAB8" s="65" t="s">
        <v>862</v>
      </c>
      <c r="AAC8" s="66" t="s">
        <v>863</v>
      </c>
      <c r="AAD8" s="67" t="s">
        <v>864</v>
      </c>
      <c r="AAE8" s="68" t="s">
        <v>865</v>
      </c>
      <c r="AAF8" s="65" t="s">
        <v>862</v>
      </c>
      <c r="AAG8" s="66" t="s">
        <v>863</v>
      </c>
      <c r="AAH8" s="67" t="s">
        <v>864</v>
      </c>
      <c r="AAI8" s="68" t="s">
        <v>865</v>
      </c>
      <c r="AAJ8" s="65" t="s">
        <v>862</v>
      </c>
      <c r="AAK8" s="66" t="s">
        <v>863</v>
      </c>
      <c r="AAL8" s="67" t="s">
        <v>864</v>
      </c>
      <c r="AAM8" s="68" t="s">
        <v>865</v>
      </c>
      <c r="AAN8" s="65" t="s">
        <v>862</v>
      </c>
      <c r="AAO8" s="66" t="s">
        <v>863</v>
      </c>
      <c r="AAP8" s="67" t="s">
        <v>864</v>
      </c>
      <c r="AAQ8" s="68" t="s">
        <v>865</v>
      </c>
      <c r="AAR8" s="65" t="s">
        <v>862</v>
      </c>
      <c r="AAS8" s="66" t="s">
        <v>863</v>
      </c>
      <c r="AAT8" s="67" t="s">
        <v>864</v>
      </c>
      <c r="AAU8" s="68" t="s">
        <v>865</v>
      </c>
      <c r="AAV8" s="65" t="s">
        <v>862</v>
      </c>
      <c r="AAW8" s="66" t="s">
        <v>863</v>
      </c>
      <c r="AAX8" s="67" t="s">
        <v>864</v>
      </c>
      <c r="AAY8" s="68" t="s">
        <v>865</v>
      </c>
      <c r="AAZ8" s="65" t="s">
        <v>862</v>
      </c>
      <c r="ABA8" s="66" t="s">
        <v>863</v>
      </c>
      <c r="ABB8" s="67" t="s">
        <v>864</v>
      </c>
      <c r="ABC8" s="68" t="s">
        <v>865</v>
      </c>
      <c r="ABD8" s="65" t="s">
        <v>862</v>
      </c>
      <c r="ABE8" s="66" t="s">
        <v>863</v>
      </c>
      <c r="ABF8" s="67" t="s">
        <v>864</v>
      </c>
      <c r="ABG8" s="68" t="s">
        <v>865</v>
      </c>
      <c r="ABH8" s="65" t="s">
        <v>862</v>
      </c>
      <c r="ABI8" s="66" t="s">
        <v>863</v>
      </c>
      <c r="ABJ8" s="67" t="s">
        <v>864</v>
      </c>
      <c r="ABK8" s="68" t="s">
        <v>865</v>
      </c>
      <c r="ABL8" s="65" t="s">
        <v>862</v>
      </c>
      <c r="ABM8" s="66" t="s">
        <v>863</v>
      </c>
      <c r="ABN8" s="67" t="s">
        <v>864</v>
      </c>
      <c r="ABO8" s="68" t="s">
        <v>865</v>
      </c>
      <c r="ABP8" s="65" t="s">
        <v>862</v>
      </c>
      <c r="ABQ8" s="66" t="s">
        <v>863</v>
      </c>
      <c r="ABR8" s="67" t="s">
        <v>864</v>
      </c>
      <c r="ABS8" s="68" t="s">
        <v>865</v>
      </c>
      <c r="ABT8" s="65" t="s">
        <v>862</v>
      </c>
      <c r="ABU8" s="66" t="s">
        <v>863</v>
      </c>
      <c r="ABV8" s="67" t="s">
        <v>864</v>
      </c>
      <c r="ABW8" s="68" t="s">
        <v>865</v>
      </c>
      <c r="ABX8" s="65" t="s">
        <v>862</v>
      </c>
      <c r="ABY8" s="66" t="s">
        <v>863</v>
      </c>
      <c r="ABZ8" s="67" t="s">
        <v>864</v>
      </c>
      <c r="ACA8" s="68" t="s">
        <v>865</v>
      </c>
      <c r="ACB8" s="65" t="s">
        <v>862</v>
      </c>
      <c r="ACC8" s="66" t="s">
        <v>863</v>
      </c>
      <c r="ACD8" s="67" t="s">
        <v>864</v>
      </c>
      <c r="ACE8" s="68" t="s">
        <v>865</v>
      </c>
      <c r="ACF8" s="65" t="s">
        <v>862</v>
      </c>
      <c r="ACG8" s="66" t="s">
        <v>863</v>
      </c>
      <c r="ACH8" s="67" t="s">
        <v>864</v>
      </c>
      <c r="ACI8" s="68" t="s">
        <v>865</v>
      </c>
      <c r="ACJ8" s="65" t="s">
        <v>862</v>
      </c>
      <c r="ACK8" s="66" t="s">
        <v>863</v>
      </c>
      <c r="ACL8" s="67" t="s">
        <v>864</v>
      </c>
      <c r="ACM8" s="68" t="s">
        <v>865</v>
      </c>
      <c r="ACN8" s="65" t="s">
        <v>862</v>
      </c>
      <c r="ACO8" s="66" t="s">
        <v>863</v>
      </c>
      <c r="ACP8" s="67" t="s">
        <v>864</v>
      </c>
      <c r="ACQ8" s="68" t="s">
        <v>865</v>
      </c>
      <c r="ACR8" s="65" t="s">
        <v>862</v>
      </c>
      <c r="ACS8" s="66" t="s">
        <v>863</v>
      </c>
      <c r="ACT8" s="67" t="s">
        <v>864</v>
      </c>
      <c r="ACU8" s="68" t="s">
        <v>865</v>
      </c>
      <c r="ACV8" s="65" t="s">
        <v>862</v>
      </c>
      <c r="ACW8" s="66" t="s">
        <v>863</v>
      </c>
      <c r="ACX8" s="67" t="s">
        <v>864</v>
      </c>
      <c r="ACY8" s="68" t="s">
        <v>865</v>
      </c>
      <c r="ACZ8" s="65" t="s">
        <v>862</v>
      </c>
      <c r="ADA8" s="66" t="s">
        <v>863</v>
      </c>
      <c r="ADB8" s="67" t="s">
        <v>864</v>
      </c>
      <c r="ADC8" s="68" t="s">
        <v>865</v>
      </c>
      <c r="ADD8" s="65" t="s">
        <v>862</v>
      </c>
      <c r="ADE8" s="66" t="s">
        <v>863</v>
      </c>
      <c r="ADF8" s="67" t="s">
        <v>864</v>
      </c>
      <c r="ADG8" s="68" t="s">
        <v>865</v>
      </c>
      <c r="ADH8" s="65" t="s">
        <v>862</v>
      </c>
      <c r="ADI8" s="66" t="s">
        <v>863</v>
      </c>
      <c r="ADJ8" s="67" t="s">
        <v>864</v>
      </c>
      <c r="ADK8" s="68" t="s">
        <v>865</v>
      </c>
      <c r="ADL8" s="65" t="s">
        <v>862</v>
      </c>
      <c r="ADM8" s="66" t="s">
        <v>863</v>
      </c>
      <c r="ADN8" s="67" t="s">
        <v>864</v>
      </c>
      <c r="ADO8" s="68" t="s">
        <v>865</v>
      </c>
      <c r="ADP8" s="65" t="s">
        <v>862</v>
      </c>
      <c r="ADQ8" s="66" t="s">
        <v>863</v>
      </c>
      <c r="ADR8" s="67" t="s">
        <v>864</v>
      </c>
      <c r="ADS8" s="68" t="s">
        <v>865</v>
      </c>
      <c r="ADT8" s="65" t="s">
        <v>862</v>
      </c>
      <c r="ADU8" s="66" t="s">
        <v>863</v>
      </c>
      <c r="ADV8" s="67" t="s">
        <v>864</v>
      </c>
      <c r="ADW8" s="68" t="s">
        <v>865</v>
      </c>
      <c r="ADX8" s="65" t="s">
        <v>862</v>
      </c>
      <c r="ADY8" s="66" t="s">
        <v>863</v>
      </c>
      <c r="ADZ8" s="67" t="s">
        <v>864</v>
      </c>
      <c r="AEA8" s="68" t="s">
        <v>865</v>
      </c>
      <c r="AEB8" s="65" t="s">
        <v>862</v>
      </c>
      <c r="AEC8" s="66" t="s">
        <v>863</v>
      </c>
      <c r="AED8" s="67" t="s">
        <v>864</v>
      </c>
      <c r="AEE8" s="68" t="s">
        <v>865</v>
      </c>
      <c r="AEF8" s="65" t="s">
        <v>862</v>
      </c>
      <c r="AEG8" s="66" t="s">
        <v>863</v>
      </c>
      <c r="AEH8" s="67" t="s">
        <v>864</v>
      </c>
      <c r="AEI8" s="68" t="s">
        <v>865</v>
      </c>
      <c r="AEJ8" s="65" t="s">
        <v>862</v>
      </c>
      <c r="AEK8" s="66" t="s">
        <v>863</v>
      </c>
      <c r="AEL8" s="67" t="s">
        <v>864</v>
      </c>
      <c r="AEM8" s="68" t="s">
        <v>865</v>
      </c>
      <c r="AEN8" s="65" t="s">
        <v>862</v>
      </c>
      <c r="AEO8" s="66" t="s">
        <v>863</v>
      </c>
      <c r="AEP8" s="67" t="s">
        <v>864</v>
      </c>
      <c r="AEQ8" s="68" t="s">
        <v>865</v>
      </c>
      <c r="AER8" s="65" t="s">
        <v>862</v>
      </c>
      <c r="AES8" s="66" t="s">
        <v>863</v>
      </c>
      <c r="AET8" s="67" t="s">
        <v>864</v>
      </c>
      <c r="AEU8" s="68" t="s">
        <v>865</v>
      </c>
      <c r="AEV8" s="65" t="s">
        <v>862</v>
      </c>
      <c r="AEW8" s="66" t="s">
        <v>863</v>
      </c>
      <c r="AEX8" s="67" t="s">
        <v>864</v>
      </c>
      <c r="AEY8" s="68" t="s">
        <v>865</v>
      </c>
      <c r="AEZ8" s="65" t="s">
        <v>862</v>
      </c>
      <c r="AFA8" s="66" t="s">
        <v>863</v>
      </c>
      <c r="AFB8" s="67" t="s">
        <v>864</v>
      </c>
      <c r="AFC8" s="68" t="s">
        <v>865</v>
      </c>
      <c r="AFD8" s="65" t="s">
        <v>862</v>
      </c>
      <c r="AFE8" s="66" t="s">
        <v>863</v>
      </c>
      <c r="AFF8" s="67" t="s">
        <v>864</v>
      </c>
      <c r="AFG8" s="68" t="s">
        <v>865</v>
      </c>
      <c r="AFH8" s="65" t="s">
        <v>862</v>
      </c>
      <c r="AFI8" s="66" t="s">
        <v>863</v>
      </c>
      <c r="AFJ8" s="67" t="s">
        <v>864</v>
      </c>
      <c r="AFK8" s="68" t="s">
        <v>865</v>
      </c>
      <c r="AFL8" s="65" t="s">
        <v>862</v>
      </c>
      <c r="AFM8" s="66" t="s">
        <v>863</v>
      </c>
      <c r="AFN8" s="67" t="s">
        <v>864</v>
      </c>
      <c r="AFO8" s="68" t="s">
        <v>865</v>
      </c>
      <c r="AFP8" s="65" t="s">
        <v>862</v>
      </c>
      <c r="AFQ8" s="66" t="s">
        <v>863</v>
      </c>
      <c r="AFR8" s="67" t="s">
        <v>864</v>
      </c>
      <c r="AFS8" s="68" t="s">
        <v>865</v>
      </c>
      <c r="AFT8" s="65" t="s">
        <v>862</v>
      </c>
      <c r="AFU8" s="66" t="s">
        <v>863</v>
      </c>
      <c r="AFV8" s="67" t="s">
        <v>864</v>
      </c>
      <c r="AFW8" s="68" t="s">
        <v>865</v>
      </c>
      <c r="AFX8" s="65" t="s">
        <v>862</v>
      </c>
      <c r="AFY8" s="66" t="s">
        <v>863</v>
      </c>
      <c r="AFZ8" s="67" t="s">
        <v>864</v>
      </c>
      <c r="AGA8" s="68" t="s">
        <v>865</v>
      </c>
      <c r="AGB8" s="65" t="s">
        <v>862</v>
      </c>
      <c r="AGC8" s="66" t="s">
        <v>863</v>
      </c>
      <c r="AGD8" s="67" t="s">
        <v>864</v>
      </c>
      <c r="AGE8" s="68" t="s">
        <v>865</v>
      </c>
      <c r="AGF8" s="65" t="s">
        <v>862</v>
      </c>
      <c r="AGG8" s="66" t="s">
        <v>863</v>
      </c>
      <c r="AGH8" s="67" t="s">
        <v>864</v>
      </c>
      <c r="AGI8" s="68" t="s">
        <v>865</v>
      </c>
      <c r="AGJ8" s="65" t="s">
        <v>862</v>
      </c>
      <c r="AGK8" s="66" t="s">
        <v>863</v>
      </c>
      <c r="AGL8" s="67" t="s">
        <v>864</v>
      </c>
      <c r="AGM8" s="68" t="s">
        <v>865</v>
      </c>
      <c r="AGN8" s="65" t="s">
        <v>862</v>
      </c>
      <c r="AGO8" s="66" t="s">
        <v>863</v>
      </c>
      <c r="AGP8" s="67" t="s">
        <v>864</v>
      </c>
      <c r="AGQ8" s="68" t="s">
        <v>865</v>
      </c>
      <c r="AGR8" s="65" t="s">
        <v>862</v>
      </c>
      <c r="AGS8" s="66" t="s">
        <v>863</v>
      </c>
      <c r="AGT8" s="67" t="s">
        <v>864</v>
      </c>
      <c r="AGU8" s="68" t="s">
        <v>865</v>
      </c>
      <c r="AGV8" s="65" t="s">
        <v>862</v>
      </c>
      <c r="AGW8" s="66" t="s">
        <v>863</v>
      </c>
      <c r="AGX8" s="67" t="s">
        <v>864</v>
      </c>
      <c r="AGY8" s="68" t="s">
        <v>865</v>
      </c>
      <c r="AGZ8" s="65" t="s">
        <v>862</v>
      </c>
      <c r="AHA8" s="66" t="s">
        <v>863</v>
      </c>
      <c r="AHB8" s="67" t="s">
        <v>864</v>
      </c>
      <c r="AHC8" s="68" t="s">
        <v>865</v>
      </c>
      <c r="AHD8" s="65" t="s">
        <v>862</v>
      </c>
      <c r="AHE8" s="66" t="s">
        <v>863</v>
      </c>
      <c r="AHF8" s="67" t="s">
        <v>864</v>
      </c>
      <c r="AHG8" s="68" t="s">
        <v>865</v>
      </c>
      <c r="AHH8" s="65" t="s">
        <v>862</v>
      </c>
      <c r="AHI8" s="66" t="s">
        <v>863</v>
      </c>
      <c r="AHJ8" s="67" t="s">
        <v>864</v>
      </c>
      <c r="AHK8" s="68" t="s">
        <v>865</v>
      </c>
      <c r="AHL8" s="65" t="s">
        <v>862</v>
      </c>
      <c r="AHM8" s="66" t="s">
        <v>863</v>
      </c>
      <c r="AHN8" s="67" t="s">
        <v>864</v>
      </c>
      <c r="AHO8" s="68" t="s">
        <v>865</v>
      </c>
      <c r="AHP8" s="65" t="s">
        <v>862</v>
      </c>
      <c r="AHQ8" s="66" t="s">
        <v>863</v>
      </c>
      <c r="AHR8" s="67" t="s">
        <v>864</v>
      </c>
      <c r="AHS8" s="68" t="s">
        <v>865</v>
      </c>
      <c r="AHT8" s="65" t="s">
        <v>862</v>
      </c>
      <c r="AHU8" s="66" t="s">
        <v>863</v>
      </c>
      <c r="AHV8" s="67" t="s">
        <v>864</v>
      </c>
      <c r="AHW8" s="68" t="s">
        <v>865</v>
      </c>
      <c r="AHX8" s="65" t="s">
        <v>862</v>
      </c>
      <c r="AHY8" s="66" t="s">
        <v>863</v>
      </c>
      <c r="AHZ8" s="67" t="s">
        <v>864</v>
      </c>
      <c r="AIA8" s="68" t="s">
        <v>865</v>
      </c>
      <c r="AIB8" s="65" t="s">
        <v>862</v>
      </c>
      <c r="AIC8" s="66" t="s">
        <v>863</v>
      </c>
      <c r="AID8" s="67" t="s">
        <v>864</v>
      </c>
      <c r="AIE8" s="68" t="s">
        <v>865</v>
      </c>
      <c r="AIF8" s="65" t="s">
        <v>862</v>
      </c>
      <c r="AIG8" s="66" t="s">
        <v>863</v>
      </c>
      <c r="AIH8" s="67" t="s">
        <v>864</v>
      </c>
      <c r="AII8" s="68" t="s">
        <v>865</v>
      </c>
      <c r="AIJ8" s="65" t="s">
        <v>862</v>
      </c>
      <c r="AIK8" s="66" t="s">
        <v>863</v>
      </c>
      <c r="AIL8" s="67" t="s">
        <v>864</v>
      </c>
      <c r="AIM8" s="68" t="s">
        <v>865</v>
      </c>
      <c r="AIN8" s="65" t="s">
        <v>862</v>
      </c>
      <c r="AIO8" s="66" t="s">
        <v>863</v>
      </c>
      <c r="AIP8" s="67" t="s">
        <v>864</v>
      </c>
      <c r="AIQ8" s="68" t="s">
        <v>865</v>
      </c>
      <c r="AIR8" s="65" t="s">
        <v>862</v>
      </c>
      <c r="AIS8" s="66" t="s">
        <v>863</v>
      </c>
      <c r="AIT8" s="67" t="s">
        <v>864</v>
      </c>
      <c r="AIU8" s="68" t="s">
        <v>865</v>
      </c>
      <c r="AIV8" s="65" t="s">
        <v>862</v>
      </c>
      <c r="AIW8" s="66" t="s">
        <v>863</v>
      </c>
      <c r="AIX8" s="67" t="s">
        <v>864</v>
      </c>
      <c r="AIY8" s="68" t="s">
        <v>865</v>
      </c>
      <c r="AIZ8" s="65" t="s">
        <v>862</v>
      </c>
      <c r="AJA8" s="66" t="s">
        <v>863</v>
      </c>
      <c r="AJB8" s="67" t="s">
        <v>864</v>
      </c>
      <c r="AJC8" s="68" t="s">
        <v>865</v>
      </c>
      <c r="AJD8" s="65" t="s">
        <v>862</v>
      </c>
      <c r="AJE8" s="66" t="s">
        <v>863</v>
      </c>
      <c r="AJF8" s="67" t="s">
        <v>864</v>
      </c>
      <c r="AJG8" s="68" t="s">
        <v>865</v>
      </c>
      <c r="AJH8" s="65" t="s">
        <v>862</v>
      </c>
      <c r="AJI8" s="66" t="s">
        <v>863</v>
      </c>
      <c r="AJJ8" s="67" t="s">
        <v>864</v>
      </c>
      <c r="AJK8" s="68" t="s">
        <v>865</v>
      </c>
      <c r="AJL8" s="65" t="s">
        <v>862</v>
      </c>
      <c r="AJM8" s="66" t="s">
        <v>863</v>
      </c>
      <c r="AJN8" s="67" t="s">
        <v>864</v>
      </c>
      <c r="AJO8" s="68" t="s">
        <v>865</v>
      </c>
      <c r="AJP8" s="65" t="s">
        <v>862</v>
      </c>
      <c r="AJQ8" s="66" t="s">
        <v>863</v>
      </c>
      <c r="AJR8" s="67" t="s">
        <v>864</v>
      </c>
      <c r="AJS8" s="68" t="s">
        <v>865</v>
      </c>
      <c r="AJT8" s="65" t="s">
        <v>862</v>
      </c>
      <c r="AJU8" s="66" t="s">
        <v>863</v>
      </c>
      <c r="AJV8" s="67" t="s">
        <v>864</v>
      </c>
      <c r="AJW8" s="68" t="s">
        <v>865</v>
      </c>
      <c r="AJX8" s="65" t="s">
        <v>862</v>
      </c>
      <c r="AJY8" s="66" t="s">
        <v>863</v>
      </c>
      <c r="AJZ8" s="67" t="s">
        <v>864</v>
      </c>
      <c r="AKA8" s="68" t="s">
        <v>865</v>
      </c>
      <c r="AKB8" s="65" t="s">
        <v>862</v>
      </c>
      <c r="AKC8" s="66" t="s">
        <v>863</v>
      </c>
      <c r="AKD8" s="67" t="s">
        <v>864</v>
      </c>
      <c r="AKE8" s="68" t="s">
        <v>865</v>
      </c>
      <c r="AKF8" s="65" t="s">
        <v>862</v>
      </c>
      <c r="AKG8" s="66" t="s">
        <v>863</v>
      </c>
      <c r="AKH8" s="67" t="s">
        <v>864</v>
      </c>
      <c r="AKI8" s="68" t="s">
        <v>865</v>
      </c>
      <c r="AKJ8" s="65" t="s">
        <v>862</v>
      </c>
      <c r="AKK8" s="66" t="s">
        <v>863</v>
      </c>
      <c r="AKL8" s="67" t="s">
        <v>864</v>
      </c>
      <c r="AKM8" s="68" t="s">
        <v>865</v>
      </c>
      <c r="AKN8" s="65" t="s">
        <v>862</v>
      </c>
      <c r="AKO8" s="66" t="s">
        <v>863</v>
      </c>
      <c r="AKP8" s="67" t="s">
        <v>864</v>
      </c>
      <c r="AKQ8" s="68" t="s">
        <v>865</v>
      </c>
      <c r="AKR8" s="65" t="s">
        <v>862</v>
      </c>
      <c r="AKS8" s="66" t="s">
        <v>863</v>
      </c>
      <c r="AKT8" s="67" t="s">
        <v>864</v>
      </c>
      <c r="AKU8" s="68" t="s">
        <v>865</v>
      </c>
      <c r="AKV8" s="65" t="s">
        <v>862</v>
      </c>
      <c r="AKW8" s="66" t="s">
        <v>863</v>
      </c>
      <c r="AKX8" s="67" t="s">
        <v>864</v>
      </c>
      <c r="AKY8" s="68" t="s">
        <v>865</v>
      </c>
      <c r="AKZ8" s="65" t="s">
        <v>862</v>
      </c>
      <c r="ALA8" s="66" t="s">
        <v>863</v>
      </c>
      <c r="ALB8" s="67" t="s">
        <v>864</v>
      </c>
      <c r="ALC8" s="68" t="s">
        <v>865</v>
      </c>
      <c r="ALD8" s="65" t="s">
        <v>862</v>
      </c>
      <c r="ALE8" s="66" t="s">
        <v>863</v>
      </c>
      <c r="ALF8" s="67" t="s">
        <v>864</v>
      </c>
      <c r="ALG8" s="68" t="s">
        <v>865</v>
      </c>
      <c r="ALH8" s="65" t="s">
        <v>862</v>
      </c>
      <c r="ALI8" s="66" t="s">
        <v>863</v>
      </c>
      <c r="ALJ8" s="67" t="s">
        <v>864</v>
      </c>
      <c r="ALK8" s="68" t="s">
        <v>865</v>
      </c>
      <c r="ALL8" s="65" t="s">
        <v>862</v>
      </c>
      <c r="ALM8" s="66" t="s">
        <v>863</v>
      </c>
      <c r="ALN8" s="67" t="s">
        <v>864</v>
      </c>
      <c r="ALO8" s="68" t="s">
        <v>865</v>
      </c>
      <c r="ALP8" s="65" t="s">
        <v>862</v>
      </c>
      <c r="ALQ8" s="66" t="s">
        <v>863</v>
      </c>
      <c r="ALR8" s="67" t="s">
        <v>864</v>
      </c>
      <c r="ALS8" s="68" t="s">
        <v>865</v>
      </c>
      <c r="ALT8" s="65" t="s">
        <v>862</v>
      </c>
      <c r="ALU8" s="66" t="s">
        <v>863</v>
      </c>
      <c r="ALV8" s="67" t="s">
        <v>864</v>
      </c>
      <c r="ALW8" s="68" t="s">
        <v>865</v>
      </c>
      <c r="ALX8" s="65" t="s">
        <v>862</v>
      </c>
      <c r="ALY8" s="66" t="s">
        <v>863</v>
      </c>
      <c r="ALZ8" s="67" t="s">
        <v>864</v>
      </c>
      <c r="AMA8" s="68" t="s">
        <v>865</v>
      </c>
      <c r="AMB8" s="65" t="s">
        <v>862</v>
      </c>
      <c r="AMC8" s="66" t="s">
        <v>863</v>
      </c>
      <c r="AMD8" s="67" t="s">
        <v>864</v>
      </c>
      <c r="AME8" s="68" t="s">
        <v>865</v>
      </c>
      <c r="AMF8" s="65" t="s">
        <v>862</v>
      </c>
      <c r="AMG8" s="66" t="s">
        <v>863</v>
      </c>
      <c r="AMH8" s="67" t="s">
        <v>864</v>
      </c>
      <c r="AMI8" s="68" t="s">
        <v>865</v>
      </c>
      <c r="AMJ8" s="65" t="s">
        <v>862</v>
      </c>
      <c r="AMK8" s="66" t="s">
        <v>863</v>
      </c>
      <c r="AML8" s="67" t="s">
        <v>864</v>
      </c>
      <c r="AMM8" s="68" t="s">
        <v>865</v>
      </c>
      <c r="AMN8" s="65" t="s">
        <v>862</v>
      </c>
      <c r="AMO8" s="66" t="s">
        <v>863</v>
      </c>
      <c r="AMP8" s="67" t="s">
        <v>864</v>
      </c>
      <c r="AMQ8" s="68" t="s">
        <v>865</v>
      </c>
      <c r="AMR8" s="65" t="s">
        <v>862</v>
      </c>
      <c r="AMS8" s="66" t="s">
        <v>863</v>
      </c>
      <c r="AMT8" s="67" t="s">
        <v>864</v>
      </c>
      <c r="AMU8" s="68" t="s">
        <v>865</v>
      </c>
      <c r="AMV8" s="65" t="s">
        <v>862</v>
      </c>
      <c r="AMW8" s="66" t="s">
        <v>863</v>
      </c>
      <c r="AMX8" s="67" t="s">
        <v>864</v>
      </c>
      <c r="AMY8" s="68" t="s">
        <v>865</v>
      </c>
      <c r="AMZ8" s="65" t="s">
        <v>862</v>
      </c>
      <c r="ANA8" s="66" t="s">
        <v>863</v>
      </c>
      <c r="ANB8" s="67" t="s">
        <v>864</v>
      </c>
      <c r="ANC8" s="68" t="s">
        <v>865</v>
      </c>
      <c r="AND8" s="65" t="s">
        <v>862</v>
      </c>
      <c r="ANE8" s="66" t="s">
        <v>863</v>
      </c>
      <c r="ANF8" s="67" t="s">
        <v>864</v>
      </c>
      <c r="ANG8" s="68" t="s">
        <v>865</v>
      </c>
      <c r="ANH8" s="65" t="s">
        <v>862</v>
      </c>
      <c r="ANI8" s="66" t="s">
        <v>863</v>
      </c>
      <c r="ANJ8" s="67" t="s">
        <v>864</v>
      </c>
      <c r="ANK8" s="68" t="s">
        <v>865</v>
      </c>
      <c r="ANL8" s="65" t="s">
        <v>862</v>
      </c>
      <c r="ANM8" s="66" t="s">
        <v>863</v>
      </c>
      <c r="ANN8" s="67" t="s">
        <v>864</v>
      </c>
      <c r="ANO8" s="68" t="s">
        <v>865</v>
      </c>
      <c r="ANP8" s="65" t="s">
        <v>862</v>
      </c>
      <c r="ANQ8" s="66" t="s">
        <v>863</v>
      </c>
      <c r="ANR8" s="67" t="s">
        <v>864</v>
      </c>
      <c r="ANS8" s="68" t="s">
        <v>865</v>
      </c>
      <c r="ANT8" s="65" t="s">
        <v>862</v>
      </c>
      <c r="ANU8" s="66" t="s">
        <v>863</v>
      </c>
      <c r="ANV8" s="67" t="s">
        <v>864</v>
      </c>
      <c r="ANW8" s="68" t="s">
        <v>865</v>
      </c>
      <c r="ANX8" s="65" t="s">
        <v>862</v>
      </c>
      <c r="ANY8" s="66" t="s">
        <v>863</v>
      </c>
      <c r="ANZ8" s="67" t="s">
        <v>864</v>
      </c>
      <c r="AOA8" s="68" t="s">
        <v>865</v>
      </c>
      <c r="AOB8" s="65" t="s">
        <v>862</v>
      </c>
      <c r="AOC8" s="66" t="s">
        <v>863</v>
      </c>
      <c r="AOD8" s="67" t="s">
        <v>864</v>
      </c>
      <c r="AOE8" s="68" t="s">
        <v>865</v>
      </c>
      <c r="AOF8" s="65" t="s">
        <v>862</v>
      </c>
      <c r="AOG8" s="66" t="s">
        <v>863</v>
      </c>
      <c r="AOH8" s="67" t="s">
        <v>864</v>
      </c>
      <c r="AOI8" s="68" t="s">
        <v>865</v>
      </c>
      <c r="AOJ8" s="65" t="s">
        <v>862</v>
      </c>
      <c r="AOK8" s="66" t="s">
        <v>863</v>
      </c>
      <c r="AOL8" s="67" t="s">
        <v>864</v>
      </c>
      <c r="AOM8" s="68" t="s">
        <v>865</v>
      </c>
      <c r="AON8" s="65" t="s">
        <v>862</v>
      </c>
      <c r="AOO8" s="66" t="s">
        <v>863</v>
      </c>
      <c r="AOP8" s="67" t="s">
        <v>864</v>
      </c>
      <c r="AOQ8" s="68" t="s">
        <v>865</v>
      </c>
      <c r="AOR8" s="65" t="s">
        <v>862</v>
      </c>
      <c r="AOS8" s="66" t="s">
        <v>863</v>
      </c>
      <c r="AOT8" s="67" t="s">
        <v>864</v>
      </c>
      <c r="AOU8" s="68" t="s">
        <v>865</v>
      </c>
      <c r="AOV8" s="65" t="s">
        <v>862</v>
      </c>
      <c r="AOW8" s="66" t="s">
        <v>863</v>
      </c>
      <c r="AOX8" s="67" t="s">
        <v>864</v>
      </c>
      <c r="AOY8" s="68" t="s">
        <v>865</v>
      </c>
      <c r="AOZ8" s="65" t="s">
        <v>862</v>
      </c>
      <c r="APA8" s="66" t="s">
        <v>863</v>
      </c>
      <c r="APB8" s="67" t="s">
        <v>864</v>
      </c>
      <c r="APC8" s="68" t="s">
        <v>865</v>
      </c>
      <c r="APD8" s="65" t="s">
        <v>862</v>
      </c>
      <c r="APE8" s="66" t="s">
        <v>863</v>
      </c>
      <c r="APF8" s="67" t="s">
        <v>864</v>
      </c>
      <c r="APG8" s="68" t="s">
        <v>865</v>
      </c>
      <c r="APH8" s="65" t="s">
        <v>862</v>
      </c>
      <c r="API8" s="66" t="s">
        <v>863</v>
      </c>
      <c r="APJ8" s="67" t="s">
        <v>864</v>
      </c>
      <c r="APK8" s="68" t="s">
        <v>865</v>
      </c>
      <c r="APL8" s="65" t="s">
        <v>862</v>
      </c>
      <c r="APM8" s="66" t="s">
        <v>863</v>
      </c>
      <c r="APN8" s="67" t="s">
        <v>864</v>
      </c>
      <c r="APO8" s="68" t="s">
        <v>865</v>
      </c>
      <c r="APP8" s="65" t="s">
        <v>862</v>
      </c>
      <c r="APQ8" s="66" t="s">
        <v>863</v>
      </c>
      <c r="APR8" s="67" t="s">
        <v>864</v>
      </c>
      <c r="APS8" s="68" t="s">
        <v>865</v>
      </c>
      <c r="APT8" s="65" t="s">
        <v>862</v>
      </c>
      <c r="APU8" s="66" t="s">
        <v>863</v>
      </c>
      <c r="APV8" s="67" t="s">
        <v>864</v>
      </c>
      <c r="APW8" s="68" t="s">
        <v>865</v>
      </c>
      <c r="APX8" s="65" t="s">
        <v>862</v>
      </c>
      <c r="APY8" s="66" t="s">
        <v>863</v>
      </c>
      <c r="APZ8" s="67" t="s">
        <v>864</v>
      </c>
      <c r="AQA8" s="68" t="s">
        <v>865</v>
      </c>
      <c r="AQB8" s="65" t="s">
        <v>862</v>
      </c>
      <c r="AQC8" s="66" t="s">
        <v>863</v>
      </c>
      <c r="AQD8" s="67" t="s">
        <v>864</v>
      </c>
      <c r="AQE8" s="68" t="s">
        <v>865</v>
      </c>
      <c r="AQF8" s="65" t="s">
        <v>862</v>
      </c>
      <c r="AQG8" s="66" t="s">
        <v>863</v>
      </c>
      <c r="AQH8" s="67" t="s">
        <v>864</v>
      </c>
      <c r="AQI8" s="68" t="s">
        <v>865</v>
      </c>
      <c r="AQJ8" s="65" t="s">
        <v>862</v>
      </c>
      <c r="AQK8" s="66" t="s">
        <v>863</v>
      </c>
      <c r="AQL8" s="67" t="s">
        <v>864</v>
      </c>
      <c r="AQM8" s="68" t="s">
        <v>865</v>
      </c>
      <c r="AQN8" s="65" t="s">
        <v>862</v>
      </c>
      <c r="AQO8" s="66" t="s">
        <v>863</v>
      </c>
      <c r="AQP8" s="67" t="s">
        <v>864</v>
      </c>
      <c r="AQQ8" s="68" t="s">
        <v>865</v>
      </c>
      <c r="AQR8" s="65" t="s">
        <v>862</v>
      </c>
      <c r="AQS8" s="66" t="s">
        <v>863</v>
      </c>
      <c r="AQT8" s="67" t="s">
        <v>864</v>
      </c>
      <c r="AQU8" s="68" t="s">
        <v>865</v>
      </c>
      <c r="AQV8" s="65" t="s">
        <v>862</v>
      </c>
      <c r="AQW8" s="66" t="s">
        <v>863</v>
      </c>
      <c r="AQX8" s="67" t="s">
        <v>864</v>
      </c>
      <c r="AQY8" s="68" t="s">
        <v>865</v>
      </c>
      <c r="AQZ8" s="65" t="s">
        <v>862</v>
      </c>
      <c r="ARA8" s="66" t="s">
        <v>863</v>
      </c>
      <c r="ARB8" s="67" t="s">
        <v>864</v>
      </c>
      <c r="ARC8" s="68" t="s">
        <v>865</v>
      </c>
      <c r="ARD8" s="65" t="s">
        <v>862</v>
      </c>
      <c r="ARE8" s="66" t="s">
        <v>863</v>
      </c>
      <c r="ARF8" s="67" t="s">
        <v>864</v>
      </c>
      <c r="ARG8" s="68" t="s">
        <v>865</v>
      </c>
      <c r="ARH8" s="65" t="s">
        <v>862</v>
      </c>
      <c r="ARI8" s="66" t="s">
        <v>863</v>
      </c>
      <c r="ARJ8" s="67" t="s">
        <v>864</v>
      </c>
      <c r="ARK8" s="68" t="s">
        <v>865</v>
      </c>
      <c r="ARL8" s="65" t="s">
        <v>862</v>
      </c>
      <c r="ARM8" s="66" t="s">
        <v>863</v>
      </c>
      <c r="ARN8" s="67" t="s">
        <v>864</v>
      </c>
      <c r="ARO8" s="68" t="s">
        <v>865</v>
      </c>
      <c r="ARP8" s="65" t="s">
        <v>862</v>
      </c>
      <c r="ARQ8" s="66" t="s">
        <v>863</v>
      </c>
      <c r="ARR8" s="67" t="s">
        <v>864</v>
      </c>
      <c r="ARS8" s="68" t="s">
        <v>865</v>
      </c>
      <c r="ART8" s="65" t="s">
        <v>862</v>
      </c>
      <c r="ARU8" s="66" t="s">
        <v>863</v>
      </c>
      <c r="ARV8" s="67" t="s">
        <v>864</v>
      </c>
      <c r="ARW8" s="68" t="s">
        <v>865</v>
      </c>
      <c r="ARX8" s="65" t="s">
        <v>862</v>
      </c>
      <c r="ARY8" s="66" t="s">
        <v>863</v>
      </c>
      <c r="ARZ8" s="67" t="s">
        <v>864</v>
      </c>
      <c r="ASA8" s="68" t="s">
        <v>865</v>
      </c>
      <c r="ASB8" s="65" t="s">
        <v>862</v>
      </c>
      <c r="ASC8" s="66" t="s">
        <v>863</v>
      </c>
      <c r="ASD8" s="67" t="s">
        <v>864</v>
      </c>
      <c r="ASE8" s="68" t="s">
        <v>865</v>
      </c>
      <c r="ASF8" s="65" t="s">
        <v>862</v>
      </c>
      <c r="ASG8" s="66" t="s">
        <v>863</v>
      </c>
      <c r="ASH8" s="67" t="s">
        <v>864</v>
      </c>
      <c r="ASI8" s="68" t="s">
        <v>865</v>
      </c>
      <c r="ASJ8" s="65" t="s">
        <v>862</v>
      </c>
      <c r="ASK8" s="66" t="s">
        <v>863</v>
      </c>
      <c r="ASL8" s="67" t="s">
        <v>864</v>
      </c>
      <c r="ASM8" s="68" t="s">
        <v>865</v>
      </c>
      <c r="ASN8" s="65" t="s">
        <v>862</v>
      </c>
      <c r="ASO8" s="66" t="s">
        <v>863</v>
      </c>
      <c r="ASP8" s="67" t="s">
        <v>864</v>
      </c>
      <c r="ASQ8" s="68" t="s">
        <v>865</v>
      </c>
      <c r="ASR8" s="65" t="s">
        <v>862</v>
      </c>
      <c r="ASS8" s="66" t="s">
        <v>863</v>
      </c>
      <c r="AST8" s="67" t="s">
        <v>864</v>
      </c>
      <c r="ASU8" s="68" t="s">
        <v>865</v>
      </c>
      <c r="ASV8" s="65" t="s">
        <v>862</v>
      </c>
      <c r="ASW8" s="66" t="s">
        <v>863</v>
      </c>
      <c r="ASX8" s="67" t="s">
        <v>864</v>
      </c>
      <c r="ASY8" s="68" t="s">
        <v>865</v>
      </c>
      <c r="ASZ8" s="65" t="s">
        <v>862</v>
      </c>
      <c r="ATA8" s="66" t="s">
        <v>863</v>
      </c>
      <c r="ATB8" s="67" t="s">
        <v>864</v>
      </c>
      <c r="ATC8" s="68" t="s">
        <v>865</v>
      </c>
      <c r="ATD8" s="65" t="s">
        <v>862</v>
      </c>
      <c r="ATE8" s="66" t="s">
        <v>863</v>
      </c>
      <c r="ATF8" s="67" t="s">
        <v>864</v>
      </c>
      <c r="ATG8" s="68" t="s">
        <v>865</v>
      </c>
      <c r="ATH8" s="65" t="s">
        <v>862</v>
      </c>
      <c r="ATI8" s="66" t="s">
        <v>863</v>
      </c>
      <c r="ATJ8" s="67" t="s">
        <v>864</v>
      </c>
      <c r="ATK8" s="68" t="s">
        <v>865</v>
      </c>
      <c r="ATL8" s="65" t="s">
        <v>862</v>
      </c>
      <c r="ATM8" s="66" t="s">
        <v>863</v>
      </c>
      <c r="ATN8" s="67" t="s">
        <v>864</v>
      </c>
      <c r="ATO8" s="68" t="s">
        <v>865</v>
      </c>
      <c r="ATP8" s="65" t="s">
        <v>862</v>
      </c>
      <c r="ATQ8" s="66" t="s">
        <v>863</v>
      </c>
      <c r="ATR8" s="67" t="s">
        <v>864</v>
      </c>
      <c r="ATS8" s="68" t="s">
        <v>865</v>
      </c>
      <c r="ATT8" s="65" t="s">
        <v>862</v>
      </c>
      <c r="ATU8" s="66" t="s">
        <v>863</v>
      </c>
      <c r="ATV8" s="67" t="s">
        <v>864</v>
      </c>
      <c r="ATW8" s="68" t="s">
        <v>865</v>
      </c>
      <c r="ATX8" s="65" t="s">
        <v>862</v>
      </c>
      <c r="ATY8" s="66" t="s">
        <v>863</v>
      </c>
      <c r="ATZ8" s="67" t="s">
        <v>864</v>
      </c>
      <c r="AUA8" s="68" t="s">
        <v>865</v>
      </c>
      <c r="AUB8" s="65" t="s">
        <v>862</v>
      </c>
      <c r="AUC8" s="66" t="s">
        <v>863</v>
      </c>
      <c r="AUD8" s="67" t="s">
        <v>864</v>
      </c>
      <c r="AUE8" s="68" t="s">
        <v>865</v>
      </c>
      <c r="AUF8" s="65" t="s">
        <v>862</v>
      </c>
      <c r="AUG8" s="66" t="s">
        <v>863</v>
      </c>
      <c r="AUH8" s="67" t="s">
        <v>864</v>
      </c>
      <c r="AUI8" s="68" t="s">
        <v>865</v>
      </c>
      <c r="AUJ8" s="65" t="s">
        <v>862</v>
      </c>
      <c r="AUK8" s="66" t="s">
        <v>863</v>
      </c>
      <c r="AUL8" s="67" t="s">
        <v>864</v>
      </c>
      <c r="AUM8" s="68" t="s">
        <v>865</v>
      </c>
      <c r="AUN8" s="65" t="s">
        <v>862</v>
      </c>
      <c r="AUO8" s="66" t="s">
        <v>863</v>
      </c>
      <c r="AUP8" s="67" t="s">
        <v>864</v>
      </c>
      <c r="AUQ8" s="68" t="s">
        <v>865</v>
      </c>
      <c r="AUR8" s="65" t="s">
        <v>862</v>
      </c>
      <c r="AUS8" s="66" t="s">
        <v>863</v>
      </c>
      <c r="AUT8" s="67" t="s">
        <v>864</v>
      </c>
      <c r="AUU8" s="68" t="s">
        <v>865</v>
      </c>
      <c r="AUV8" s="65" t="s">
        <v>862</v>
      </c>
      <c r="AUW8" s="66" t="s">
        <v>863</v>
      </c>
      <c r="AUX8" s="67" t="s">
        <v>864</v>
      </c>
      <c r="AUY8" s="68" t="s">
        <v>865</v>
      </c>
      <c r="AUZ8" s="65" t="s">
        <v>862</v>
      </c>
      <c r="AVA8" s="66" t="s">
        <v>863</v>
      </c>
      <c r="AVB8" s="67" t="s">
        <v>864</v>
      </c>
      <c r="AVC8" s="68" t="s">
        <v>865</v>
      </c>
      <c r="AVD8" s="65" t="s">
        <v>862</v>
      </c>
      <c r="AVE8" s="66" t="s">
        <v>863</v>
      </c>
      <c r="AVF8" s="67" t="s">
        <v>864</v>
      </c>
      <c r="AVG8" s="68" t="s">
        <v>865</v>
      </c>
      <c r="AVH8" s="65" t="s">
        <v>862</v>
      </c>
      <c r="AVI8" s="66" t="s">
        <v>863</v>
      </c>
      <c r="AVJ8" s="67" t="s">
        <v>864</v>
      </c>
      <c r="AVK8" s="68" t="s">
        <v>865</v>
      </c>
      <c r="AVL8" s="65" t="s">
        <v>862</v>
      </c>
      <c r="AVM8" s="66" t="s">
        <v>863</v>
      </c>
      <c r="AVN8" s="67" t="s">
        <v>864</v>
      </c>
      <c r="AVO8" s="68" t="s">
        <v>865</v>
      </c>
      <c r="AVP8" s="65" t="s">
        <v>862</v>
      </c>
      <c r="AVQ8" s="66" t="s">
        <v>863</v>
      </c>
      <c r="AVR8" s="67" t="s">
        <v>864</v>
      </c>
      <c r="AVS8" s="68" t="s">
        <v>865</v>
      </c>
      <c r="AVT8" s="65" t="s">
        <v>862</v>
      </c>
      <c r="AVU8" s="66" t="s">
        <v>863</v>
      </c>
      <c r="AVV8" s="67" t="s">
        <v>864</v>
      </c>
      <c r="AVW8" s="68" t="s">
        <v>865</v>
      </c>
      <c r="AVX8" s="65" t="s">
        <v>862</v>
      </c>
      <c r="AVY8" s="66" t="s">
        <v>863</v>
      </c>
      <c r="AVZ8" s="67" t="s">
        <v>864</v>
      </c>
      <c r="AWA8" s="68" t="s">
        <v>865</v>
      </c>
      <c r="AWB8" s="65" t="s">
        <v>862</v>
      </c>
      <c r="AWC8" s="66" t="s">
        <v>863</v>
      </c>
      <c r="AWD8" s="67" t="s">
        <v>864</v>
      </c>
      <c r="AWE8" s="68" t="s">
        <v>865</v>
      </c>
      <c r="AWF8" s="65" t="s">
        <v>862</v>
      </c>
      <c r="AWG8" s="66" t="s">
        <v>863</v>
      </c>
      <c r="AWH8" s="67" t="s">
        <v>864</v>
      </c>
      <c r="AWI8" s="68" t="s">
        <v>865</v>
      </c>
      <c r="AWJ8" s="65" t="s">
        <v>862</v>
      </c>
      <c r="AWK8" s="66" t="s">
        <v>863</v>
      </c>
      <c r="AWL8" s="67" t="s">
        <v>864</v>
      </c>
      <c r="AWM8" s="68" t="s">
        <v>865</v>
      </c>
      <c r="AWN8" s="65" t="s">
        <v>862</v>
      </c>
      <c r="AWO8" s="66" t="s">
        <v>863</v>
      </c>
      <c r="AWP8" s="67" t="s">
        <v>864</v>
      </c>
      <c r="AWQ8" s="68" t="s">
        <v>865</v>
      </c>
      <c r="AWR8" s="65" t="s">
        <v>862</v>
      </c>
      <c r="AWS8" s="66" t="s">
        <v>863</v>
      </c>
      <c r="AWT8" s="67" t="s">
        <v>864</v>
      </c>
      <c r="AWU8" s="68" t="s">
        <v>865</v>
      </c>
      <c r="AWV8" s="65" t="s">
        <v>862</v>
      </c>
      <c r="AWW8" s="66" t="s">
        <v>863</v>
      </c>
      <c r="AWX8" s="67" t="s">
        <v>864</v>
      </c>
      <c r="AWY8" s="68" t="s">
        <v>865</v>
      </c>
      <c r="AWZ8" s="65" t="s">
        <v>862</v>
      </c>
      <c r="AXA8" s="66" t="s">
        <v>863</v>
      </c>
      <c r="AXB8" s="67" t="s">
        <v>864</v>
      </c>
      <c r="AXC8" s="68" t="s">
        <v>865</v>
      </c>
      <c r="AXD8" s="65" t="s">
        <v>862</v>
      </c>
      <c r="AXE8" s="66" t="s">
        <v>863</v>
      </c>
      <c r="AXF8" s="67" t="s">
        <v>864</v>
      </c>
      <c r="AXG8" s="68" t="s">
        <v>865</v>
      </c>
      <c r="AXH8" s="65" t="s">
        <v>862</v>
      </c>
      <c r="AXI8" s="66" t="s">
        <v>863</v>
      </c>
      <c r="AXJ8" s="67" t="s">
        <v>864</v>
      </c>
      <c r="AXK8" s="68" t="s">
        <v>865</v>
      </c>
      <c r="AXL8" s="65" t="s">
        <v>862</v>
      </c>
      <c r="AXM8" s="66" t="s">
        <v>863</v>
      </c>
      <c r="AXN8" s="67" t="s">
        <v>864</v>
      </c>
      <c r="AXO8" s="68" t="s">
        <v>865</v>
      </c>
      <c r="AXP8" s="65" t="s">
        <v>862</v>
      </c>
      <c r="AXQ8" s="66" t="s">
        <v>863</v>
      </c>
      <c r="AXR8" s="67" t="s">
        <v>864</v>
      </c>
      <c r="AXS8" s="68" t="s">
        <v>865</v>
      </c>
      <c r="AXT8" s="65" t="s">
        <v>862</v>
      </c>
      <c r="AXU8" s="66" t="s">
        <v>863</v>
      </c>
      <c r="AXV8" s="67" t="s">
        <v>864</v>
      </c>
      <c r="AXW8" s="68" t="s">
        <v>865</v>
      </c>
      <c r="AXX8" s="65" t="s">
        <v>862</v>
      </c>
      <c r="AXY8" s="66" t="s">
        <v>863</v>
      </c>
      <c r="AXZ8" s="67" t="s">
        <v>864</v>
      </c>
      <c r="AYA8" s="68" t="s">
        <v>865</v>
      </c>
      <c r="AYB8" s="65" t="s">
        <v>862</v>
      </c>
      <c r="AYC8" s="66" t="s">
        <v>863</v>
      </c>
      <c r="AYD8" s="67" t="s">
        <v>864</v>
      </c>
      <c r="AYE8" s="68" t="s">
        <v>865</v>
      </c>
      <c r="AYF8" s="65" t="s">
        <v>862</v>
      </c>
      <c r="AYG8" s="66" t="s">
        <v>863</v>
      </c>
      <c r="AYH8" s="67" t="s">
        <v>864</v>
      </c>
      <c r="AYI8" s="68" t="s">
        <v>865</v>
      </c>
      <c r="AYJ8" s="65" t="s">
        <v>862</v>
      </c>
      <c r="AYK8" s="66" t="s">
        <v>863</v>
      </c>
      <c r="AYL8" s="67" t="s">
        <v>864</v>
      </c>
      <c r="AYM8" s="68" t="s">
        <v>865</v>
      </c>
      <c r="AYN8" s="65" t="s">
        <v>862</v>
      </c>
      <c r="AYO8" s="66" t="s">
        <v>863</v>
      </c>
      <c r="AYP8" s="67" t="s">
        <v>864</v>
      </c>
      <c r="AYQ8" s="68" t="s">
        <v>865</v>
      </c>
      <c r="AYR8" s="65" t="s">
        <v>862</v>
      </c>
      <c r="AYS8" s="66" t="s">
        <v>863</v>
      </c>
      <c r="AYT8" s="67" t="s">
        <v>864</v>
      </c>
      <c r="AYU8" s="68" t="s">
        <v>865</v>
      </c>
      <c r="AYV8" s="65" t="s">
        <v>862</v>
      </c>
      <c r="AYW8" s="66" t="s">
        <v>863</v>
      </c>
      <c r="AYX8" s="67" t="s">
        <v>864</v>
      </c>
      <c r="AYY8" s="68" t="s">
        <v>865</v>
      </c>
      <c r="AYZ8" s="65" t="s">
        <v>862</v>
      </c>
      <c r="AZA8" s="66" t="s">
        <v>863</v>
      </c>
      <c r="AZB8" s="67" t="s">
        <v>864</v>
      </c>
      <c r="AZC8" s="68" t="s">
        <v>865</v>
      </c>
      <c r="AZD8" s="65" t="s">
        <v>862</v>
      </c>
      <c r="AZE8" s="66" t="s">
        <v>863</v>
      </c>
      <c r="AZF8" s="67" t="s">
        <v>864</v>
      </c>
      <c r="AZG8" s="68" t="s">
        <v>865</v>
      </c>
      <c r="AZH8" s="65" t="s">
        <v>862</v>
      </c>
      <c r="AZI8" s="66" t="s">
        <v>863</v>
      </c>
      <c r="AZJ8" s="67" t="s">
        <v>864</v>
      </c>
      <c r="AZK8" s="68" t="s">
        <v>865</v>
      </c>
      <c r="AZL8" s="65" t="s">
        <v>862</v>
      </c>
      <c r="AZM8" s="66" t="s">
        <v>863</v>
      </c>
      <c r="AZN8" s="67" t="s">
        <v>864</v>
      </c>
      <c r="AZO8" s="68" t="s">
        <v>865</v>
      </c>
      <c r="AZP8" s="65" t="s">
        <v>862</v>
      </c>
      <c r="AZQ8" s="66" t="s">
        <v>863</v>
      </c>
      <c r="AZR8" s="67" t="s">
        <v>864</v>
      </c>
      <c r="AZS8" s="68" t="s">
        <v>865</v>
      </c>
      <c r="AZT8" s="65" t="s">
        <v>862</v>
      </c>
      <c r="AZU8" s="66" t="s">
        <v>863</v>
      </c>
      <c r="AZV8" s="67" t="s">
        <v>864</v>
      </c>
      <c r="AZW8" s="68" t="s">
        <v>865</v>
      </c>
      <c r="AZX8" s="65" t="s">
        <v>862</v>
      </c>
      <c r="AZY8" s="66" t="s">
        <v>863</v>
      </c>
      <c r="AZZ8" s="67" t="s">
        <v>864</v>
      </c>
      <c r="BAA8" s="68" t="s">
        <v>865</v>
      </c>
      <c r="BAB8" s="65" t="s">
        <v>862</v>
      </c>
      <c r="BAC8" s="66" t="s">
        <v>863</v>
      </c>
      <c r="BAD8" s="67" t="s">
        <v>864</v>
      </c>
      <c r="BAE8" s="68" t="s">
        <v>865</v>
      </c>
      <c r="BAF8" s="65" t="s">
        <v>862</v>
      </c>
      <c r="BAG8" s="66" t="s">
        <v>863</v>
      </c>
      <c r="BAH8" s="67" t="s">
        <v>864</v>
      </c>
      <c r="BAI8" s="68" t="s">
        <v>865</v>
      </c>
      <c r="BAJ8" s="65" t="s">
        <v>862</v>
      </c>
      <c r="BAK8" s="66" t="s">
        <v>863</v>
      </c>
      <c r="BAL8" s="67" t="s">
        <v>864</v>
      </c>
      <c r="BAM8" s="68" t="s">
        <v>865</v>
      </c>
      <c r="BAN8" s="65" t="s">
        <v>862</v>
      </c>
      <c r="BAO8" s="66" t="s">
        <v>863</v>
      </c>
      <c r="BAP8" s="67" t="s">
        <v>864</v>
      </c>
      <c r="BAQ8" s="68" t="s">
        <v>865</v>
      </c>
      <c r="BAR8" s="65" t="s">
        <v>862</v>
      </c>
      <c r="BAS8" s="66" t="s">
        <v>863</v>
      </c>
      <c r="BAT8" s="67" t="s">
        <v>864</v>
      </c>
      <c r="BAU8" s="68" t="s">
        <v>865</v>
      </c>
      <c r="BAV8" s="65" t="s">
        <v>862</v>
      </c>
      <c r="BAW8" s="66" t="s">
        <v>863</v>
      </c>
      <c r="BAX8" s="67" t="s">
        <v>864</v>
      </c>
      <c r="BAY8" s="68" t="s">
        <v>865</v>
      </c>
      <c r="BAZ8" s="65" t="s">
        <v>862</v>
      </c>
      <c r="BBA8" s="66" t="s">
        <v>863</v>
      </c>
      <c r="BBB8" s="67" t="s">
        <v>864</v>
      </c>
      <c r="BBC8" s="68" t="s">
        <v>865</v>
      </c>
      <c r="BBD8" s="65" t="s">
        <v>862</v>
      </c>
      <c r="BBE8" s="66" t="s">
        <v>863</v>
      </c>
      <c r="BBF8" s="67" t="s">
        <v>864</v>
      </c>
      <c r="BBG8" s="68" t="s">
        <v>865</v>
      </c>
      <c r="BBH8" s="65" t="s">
        <v>862</v>
      </c>
      <c r="BBI8" s="66" t="s">
        <v>863</v>
      </c>
      <c r="BBJ8" s="67" t="s">
        <v>864</v>
      </c>
      <c r="BBK8" s="68" t="s">
        <v>865</v>
      </c>
      <c r="BBL8" s="65" t="s">
        <v>862</v>
      </c>
      <c r="BBM8" s="66" t="s">
        <v>863</v>
      </c>
      <c r="BBN8" s="67" t="s">
        <v>864</v>
      </c>
      <c r="BBO8" s="68" t="s">
        <v>865</v>
      </c>
      <c r="BBP8" s="65" t="s">
        <v>862</v>
      </c>
      <c r="BBQ8" s="66" t="s">
        <v>863</v>
      </c>
      <c r="BBR8" s="67" t="s">
        <v>864</v>
      </c>
      <c r="BBS8" s="68" t="s">
        <v>865</v>
      </c>
      <c r="BBT8" s="65" t="s">
        <v>862</v>
      </c>
      <c r="BBU8" s="66" t="s">
        <v>863</v>
      </c>
      <c r="BBV8" s="67" t="s">
        <v>864</v>
      </c>
      <c r="BBW8" s="68" t="s">
        <v>865</v>
      </c>
      <c r="BBX8" s="65" t="s">
        <v>862</v>
      </c>
      <c r="BBY8" s="66" t="s">
        <v>863</v>
      </c>
      <c r="BBZ8" s="67" t="s">
        <v>864</v>
      </c>
      <c r="BCA8" s="68" t="s">
        <v>865</v>
      </c>
      <c r="BCB8" s="65" t="s">
        <v>862</v>
      </c>
      <c r="BCC8" s="66" t="s">
        <v>863</v>
      </c>
      <c r="BCD8" s="67" t="s">
        <v>864</v>
      </c>
      <c r="BCE8" s="68" t="s">
        <v>865</v>
      </c>
      <c r="BCF8" s="65" t="s">
        <v>862</v>
      </c>
      <c r="BCG8" s="66" t="s">
        <v>863</v>
      </c>
      <c r="BCH8" s="67" t="s">
        <v>864</v>
      </c>
      <c r="BCI8" s="68" t="s">
        <v>865</v>
      </c>
      <c r="BCJ8" s="65" t="s">
        <v>862</v>
      </c>
      <c r="BCK8" s="66" t="s">
        <v>863</v>
      </c>
      <c r="BCL8" s="67" t="s">
        <v>864</v>
      </c>
      <c r="BCM8" s="68" t="s">
        <v>865</v>
      </c>
      <c r="BCN8" s="65" t="s">
        <v>862</v>
      </c>
      <c r="BCO8" s="66" t="s">
        <v>863</v>
      </c>
      <c r="BCP8" s="67" t="s">
        <v>864</v>
      </c>
      <c r="BCQ8" s="68" t="s">
        <v>865</v>
      </c>
      <c r="BCR8" s="65" t="s">
        <v>862</v>
      </c>
      <c r="BCS8" s="66" t="s">
        <v>863</v>
      </c>
      <c r="BCT8" s="67" t="s">
        <v>864</v>
      </c>
      <c r="BCU8" s="68" t="s">
        <v>865</v>
      </c>
      <c r="BCV8" s="65" t="s">
        <v>862</v>
      </c>
      <c r="BCW8" s="66" t="s">
        <v>863</v>
      </c>
      <c r="BCX8" s="67" t="s">
        <v>864</v>
      </c>
      <c r="BCY8" s="68" t="s">
        <v>865</v>
      </c>
      <c r="BCZ8" s="65" t="s">
        <v>862</v>
      </c>
      <c r="BDA8" s="66" t="s">
        <v>863</v>
      </c>
      <c r="BDB8" s="67" t="s">
        <v>864</v>
      </c>
      <c r="BDC8" s="68" t="s">
        <v>865</v>
      </c>
      <c r="BDD8" s="65" t="s">
        <v>862</v>
      </c>
      <c r="BDE8" s="66" t="s">
        <v>863</v>
      </c>
      <c r="BDF8" s="67" t="s">
        <v>864</v>
      </c>
      <c r="BDG8" s="68" t="s">
        <v>865</v>
      </c>
      <c r="BDH8" s="65" t="s">
        <v>862</v>
      </c>
      <c r="BDI8" s="66" t="s">
        <v>863</v>
      </c>
      <c r="BDJ8" s="67" t="s">
        <v>864</v>
      </c>
      <c r="BDK8" s="68" t="s">
        <v>865</v>
      </c>
      <c r="BDL8" s="65" t="s">
        <v>862</v>
      </c>
      <c r="BDM8" s="66" t="s">
        <v>863</v>
      </c>
      <c r="BDN8" s="67" t="s">
        <v>864</v>
      </c>
      <c r="BDO8" s="68" t="s">
        <v>865</v>
      </c>
      <c r="BDP8" s="65" t="s">
        <v>862</v>
      </c>
      <c r="BDQ8" s="66" t="s">
        <v>863</v>
      </c>
      <c r="BDR8" s="67" t="s">
        <v>864</v>
      </c>
      <c r="BDS8" s="68" t="s">
        <v>865</v>
      </c>
      <c r="BDT8" s="65" t="s">
        <v>862</v>
      </c>
      <c r="BDU8" s="66" t="s">
        <v>863</v>
      </c>
      <c r="BDV8" s="67" t="s">
        <v>864</v>
      </c>
      <c r="BDW8" s="68" t="s">
        <v>865</v>
      </c>
      <c r="BDX8" s="65" t="s">
        <v>862</v>
      </c>
      <c r="BDY8" s="66" t="s">
        <v>863</v>
      </c>
      <c r="BDZ8" s="67" t="s">
        <v>864</v>
      </c>
      <c r="BEA8" s="68" t="s">
        <v>865</v>
      </c>
      <c r="BEB8" s="65" t="s">
        <v>862</v>
      </c>
      <c r="BEC8" s="66" t="s">
        <v>863</v>
      </c>
      <c r="BED8" s="67" t="s">
        <v>864</v>
      </c>
      <c r="BEE8" s="68" t="s">
        <v>865</v>
      </c>
      <c r="BEF8" s="65" t="s">
        <v>862</v>
      </c>
      <c r="BEG8" s="66" t="s">
        <v>863</v>
      </c>
      <c r="BEH8" s="67" t="s">
        <v>864</v>
      </c>
      <c r="BEI8" s="68" t="s">
        <v>865</v>
      </c>
      <c r="BEJ8" s="65" t="s">
        <v>862</v>
      </c>
      <c r="BEK8" s="66" t="s">
        <v>863</v>
      </c>
      <c r="BEL8" s="67" t="s">
        <v>864</v>
      </c>
      <c r="BEM8" s="68" t="s">
        <v>865</v>
      </c>
      <c r="BEN8" s="65" t="s">
        <v>862</v>
      </c>
      <c r="BEO8" s="66" t="s">
        <v>863</v>
      </c>
      <c r="BEP8" s="67" t="s">
        <v>864</v>
      </c>
      <c r="BEQ8" s="68" t="s">
        <v>865</v>
      </c>
      <c r="BER8" s="65" t="s">
        <v>862</v>
      </c>
      <c r="BES8" s="66" t="s">
        <v>863</v>
      </c>
      <c r="BET8" s="67" t="s">
        <v>864</v>
      </c>
      <c r="BEU8" s="68" t="s">
        <v>865</v>
      </c>
      <c r="BEV8" s="65" t="s">
        <v>862</v>
      </c>
      <c r="BEW8" s="66" t="s">
        <v>863</v>
      </c>
      <c r="BEX8" s="67" t="s">
        <v>864</v>
      </c>
      <c r="BEY8" s="68" t="s">
        <v>865</v>
      </c>
      <c r="BEZ8" s="65" t="s">
        <v>862</v>
      </c>
      <c r="BFA8" s="66" t="s">
        <v>863</v>
      </c>
      <c r="BFB8" s="67" t="s">
        <v>864</v>
      </c>
      <c r="BFC8" s="68" t="s">
        <v>865</v>
      </c>
      <c r="BFD8" s="65" t="s">
        <v>862</v>
      </c>
      <c r="BFE8" s="66" t="s">
        <v>863</v>
      </c>
      <c r="BFF8" s="67" t="s">
        <v>864</v>
      </c>
      <c r="BFG8" s="68" t="s">
        <v>865</v>
      </c>
      <c r="BFH8" s="65" t="s">
        <v>862</v>
      </c>
      <c r="BFI8" s="66" t="s">
        <v>863</v>
      </c>
      <c r="BFJ8" s="67" t="s">
        <v>864</v>
      </c>
      <c r="BFK8" s="68" t="s">
        <v>865</v>
      </c>
      <c r="BFL8" s="65" t="s">
        <v>862</v>
      </c>
      <c r="BFM8" s="66" t="s">
        <v>863</v>
      </c>
      <c r="BFN8" s="67" t="s">
        <v>864</v>
      </c>
      <c r="BFO8" s="68" t="s">
        <v>865</v>
      </c>
      <c r="BFP8" s="65" t="s">
        <v>862</v>
      </c>
      <c r="BFQ8" s="66" t="s">
        <v>863</v>
      </c>
      <c r="BFR8" s="67" t="s">
        <v>864</v>
      </c>
      <c r="BFS8" s="68" t="s">
        <v>865</v>
      </c>
      <c r="BFT8" s="65" t="s">
        <v>862</v>
      </c>
      <c r="BFU8" s="66" t="s">
        <v>863</v>
      </c>
      <c r="BFV8" s="67" t="s">
        <v>864</v>
      </c>
      <c r="BFW8" s="68" t="s">
        <v>865</v>
      </c>
      <c r="BFX8" s="65" t="s">
        <v>862</v>
      </c>
      <c r="BFY8" s="66" t="s">
        <v>863</v>
      </c>
      <c r="BFZ8" s="67" t="s">
        <v>864</v>
      </c>
      <c r="BGA8" s="68" t="s">
        <v>865</v>
      </c>
      <c r="BGB8" s="65" t="s">
        <v>862</v>
      </c>
      <c r="BGC8" s="66" t="s">
        <v>863</v>
      </c>
      <c r="BGD8" s="67" t="s">
        <v>864</v>
      </c>
      <c r="BGE8" s="68" t="s">
        <v>865</v>
      </c>
      <c r="BGF8" s="65" t="s">
        <v>862</v>
      </c>
      <c r="BGG8" s="66" t="s">
        <v>863</v>
      </c>
      <c r="BGH8" s="67" t="s">
        <v>864</v>
      </c>
      <c r="BGI8" s="68" t="s">
        <v>865</v>
      </c>
      <c r="BGJ8" s="65" t="s">
        <v>862</v>
      </c>
      <c r="BGK8" s="66" t="s">
        <v>863</v>
      </c>
      <c r="BGL8" s="67" t="s">
        <v>864</v>
      </c>
      <c r="BGM8" s="68" t="s">
        <v>865</v>
      </c>
      <c r="BGN8" s="65" t="s">
        <v>862</v>
      </c>
      <c r="BGO8" s="66" t="s">
        <v>863</v>
      </c>
      <c r="BGP8" s="67" t="s">
        <v>864</v>
      </c>
      <c r="BGQ8" s="68" t="s">
        <v>865</v>
      </c>
      <c r="BGR8" s="65" t="s">
        <v>862</v>
      </c>
      <c r="BGS8" s="66" t="s">
        <v>863</v>
      </c>
      <c r="BGT8" s="67" t="s">
        <v>864</v>
      </c>
      <c r="BGU8" s="68" t="s">
        <v>865</v>
      </c>
      <c r="BGV8" s="65" t="s">
        <v>862</v>
      </c>
      <c r="BGW8" s="66" t="s">
        <v>863</v>
      </c>
      <c r="BGX8" s="67" t="s">
        <v>864</v>
      </c>
      <c r="BGY8" s="68" t="s">
        <v>865</v>
      </c>
      <c r="BGZ8" s="65" t="s">
        <v>862</v>
      </c>
      <c r="BHA8" s="66" t="s">
        <v>863</v>
      </c>
      <c r="BHB8" s="67" t="s">
        <v>864</v>
      </c>
      <c r="BHC8" s="68" t="s">
        <v>865</v>
      </c>
      <c r="BHD8" s="65" t="s">
        <v>862</v>
      </c>
      <c r="BHE8" s="66" t="s">
        <v>863</v>
      </c>
      <c r="BHF8" s="67" t="s">
        <v>864</v>
      </c>
      <c r="BHG8" s="68" t="s">
        <v>865</v>
      </c>
      <c r="BHH8" s="65" t="s">
        <v>862</v>
      </c>
      <c r="BHI8" s="66" t="s">
        <v>863</v>
      </c>
      <c r="BHJ8" s="67" t="s">
        <v>864</v>
      </c>
      <c r="BHK8" s="68" t="s">
        <v>865</v>
      </c>
      <c r="BHL8" s="65" t="s">
        <v>862</v>
      </c>
      <c r="BHM8" s="66" t="s">
        <v>863</v>
      </c>
      <c r="BHN8" s="67" t="s">
        <v>864</v>
      </c>
      <c r="BHO8" s="68" t="s">
        <v>865</v>
      </c>
      <c r="BHP8" s="65" t="s">
        <v>862</v>
      </c>
      <c r="BHQ8" s="66" t="s">
        <v>863</v>
      </c>
      <c r="BHR8" s="67" t="s">
        <v>864</v>
      </c>
      <c r="BHS8" s="68" t="s">
        <v>865</v>
      </c>
      <c r="BHT8" s="65" t="s">
        <v>862</v>
      </c>
      <c r="BHU8" s="66" t="s">
        <v>863</v>
      </c>
      <c r="BHV8" s="67" t="s">
        <v>864</v>
      </c>
      <c r="BHW8" s="68" t="s">
        <v>865</v>
      </c>
      <c r="BHX8" s="65" t="s">
        <v>862</v>
      </c>
      <c r="BHY8" s="66" t="s">
        <v>863</v>
      </c>
      <c r="BHZ8" s="67" t="s">
        <v>864</v>
      </c>
      <c r="BIA8" s="68" t="s">
        <v>865</v>
      </c>
      <c r="BIB8" s="65" t="s">
        <v>862</v>
      </c>
      <c r="BIC8" s="66" t="s">
        <v>863</v>
      </c>
      <c r="BID8" s="67" t="s">
        <v>864</v>
      </c>
      <c r="BIE8" s="68" t="s">
        <v>865</v>
      </c>
      <c r="BIF8" s="65" t="s">
        <v>862</v>
      </c>
      <c r="BIG8" s="66" t="s">
        <v>863</v>
      </c>
      <c r="BIH8" s="67" t="s">
        <v>864</v>
      </c>
      <c r="BII8" s="68" t="s">
        <v>865</v>
      </c>
      <c r="BIJ8" s="65" t="s">
        <v>862</v>
      </c>
      <c r="BIK8" s="66" t="s">
        <v>863</v>
      </c>
      <c r="BIL8" s="67" t="s">
        <v>864</v>
      </c>
      <c r="BIM8" s="68" t="s">
        <v>865</v>
      </c>
      <c r="BIN8" s="65" t="s">
        <v>862</v>
      </c>
      <c r="BIO8" s="66" t="s">
        <v>863</v>
      </c>
      <c r="BIP8" s="67" t="s">
        <v>864</v>
      </c>
      <c r="BIQ8" s="68" t="s">
        <v>865</v>
      </c>
      <c r="BIR8" s="65" t="s">
        <v>862</v>
      </c>
      <c r="BIS8" s="66" t="s">
        <v>863</v>
      </c>
      <c r="BIT8" s="67" t="s">
        <v>864</v>
      </c>
      <c r="BIU8" s="68" t="s">
        <v>865</v>
      </c>
      <c r="BIV8" s="65" t="s">
        <v>862</v>
      </c>
      <c r="BIW8" s="66" t="s">
        <v>863</v>
      </c>
      <c r="BIX8" s="67" t="s">
        <v>864</v>
      </c>
      <c r="BIY8" s="68" t="s">
        <v>865</v>
      </c>
      <c r="BIZ8" s="65" t="s">
        <v>862</v>
      </c>
      <c r="BJA8" s="66" t="s">
        <v>863</v>
      </c>
      <c r="BJB8" s="67" t="s">
        <v>864</v>
      </c>
      <c r="BJC8" s="68" t="s">
        <v>865</v>
      </c>
      <c r="BJD8" s="65" t="s">
        <v>862</v>
      </c>
      <c r="BJE8" s="66" t="s">
        <v>863</v>
      </c>
      <c r="BJF8" s="67" t="s">
        <v>864</v>
      </c>
      <c r="BJG8" s="68" t="s">
        <v>865</v>
      </c>
      <c r="BJH8" s="65" t="s">
        <v>862</v>
      </c>
      <c r="BJI8" s="66" t="s">
        <v>863</v>
      </c>
      <c r="BJJ8" s="67" t="s">
        <v>864</v>
      </c>
      <c r="BJK8" s="68" t="s">
        <v>865</v>
      </c>
      <c r="BJL8" s="65" t="s">
        <v>862</v>
      </c>
      <c r="BJM8" s="66" t="s">
        <v>863</v>
      </c>
      <c r="BJN8" s="67" t="s">
        <v>864</v>
      </c>
      <c r="BJO8" s="68" t="s">
        <v>865</v>
      </c>
      <c r="BJP8" s="65" t="s">
        <v>862</v>
      </c>
      <c r="BJQ8" s="66" t="s">
        <v>863</v>
      </c>
      <c r="BJR8" s="67" t="s">
        <v>864</v>
      </c>
      <c r="BJS8" s="68" t="s">
        <v>865</v>
      </c>
      <c r="BJT8" s="65" t="s">
        <v>862</v>
      </c>
      <c r="BJU8" s="66" t="s">
        <v>863</v>
      </c>
      <c r="BJV8" s="67" t="s">
        <v>864</v>
      </c>
      <c r="BJW8" s="68" t="s">
        <v>865</v>
      </c>
      <c r="BJX8" s="65" t="s">
        <v>862</v>
      </c>
      <c r="BJY8" s="66" t="s">
        <v>863</v>
      </c>
      <c r="BJZ8" s="67" t="s">
        <v>864</v>
      </c>
      <c r="BKA8" s="68" t="s">
        <v>865</v>
      </c>
      <c r="BKB8" s="65" t="s">
        <v>862</v>
      </c>
      <c r="BKC8" s="66" t="s">
        <v>863</v>
      </c>
      <c r="BKD8" s="67" t="s">
        <v>864</v>
      </c>
      <c r="BKE8" s="68" t="s">
        <v>865</v>
      </c>
      <c r="BKF8" s="65" t="s">
        <v>862</v>
      </c>
      <c r="BKG8" s="66" t="s">
        <v>863</v>
      </c>
      <c r="BKH8" s="67" t="s">
        <v>864</v>
      </c>
      <c r="BKI8" s="68" t="s">
        <v>865</v>
      </c>
      <c r="BKJ8" s="65" t="s">
        <v>862</v>
      </c>
      <c r="BKK8" s="66" t="s">
        <v>863</v>
      </c>
      <c r="BKL8" s="67" t="s">
        <v>864</v>
      </c>
      <c r="BKM8" s="68" t="s">
        <v>865</v>
      </c>
      <c r="BKN8" s="65" t="s">
        <v>862</v>
      </c>
      <c r="BKO8" s="66" t="s">
        <v>863</v>
      </c>
      <c r="BKP8" s="67" t="s">
        <v>864</v>
      </c>
      <c r="BKQ8" s="68" t="s">
        <v>865</v>
      </c>
      <c r="BKR8" s="65" t="s">
        <v>862</v>
      </c>
      <c r="BKS8" s="66" t="s">
        <v>863</v>
      </c>
      <c r="BKT8" s="67" t="s">
        <v>864</v>
      </c>
      <c r="BKU8" s="68" t="s">
        <v>865</v>
      </c>
      <c r="BKV8" s="65" t="s">
        <v>862</v>
      </c>
      <c r="BKW8" s="66" t="s">
        <v>863</v>
      </c>
      <c r="BKX8" s="67" t="s">
        <v>864</v>
      </c>
      <c r="BKY8" s="68" t="s">
        <v>865</v>
      </c>
      <c r="BKZ8" s="65" t="s">
        <v>862</v>
      </c>
      <c r="BLA8" s="66" t="s">
        <v>863</v>
      </c>
      <c r="BLB8" s="67" t="s">
        <v>864</v>
      </c>
      <c r="BLC8" s="68" t="s">
        <v>865</v>
      </c>
      <c r="BLD8" s="65" t="s">
        <v>862</v>
      </c>
      <c r="BLE8" s="66" t="s">
        <v>863</v>
      </c>
      <c r="BLF8" s="67" t="s">
        <v>864</v>
      </c>
      <c r="BLG8" s="68" t="s">
        <v>865</v>
      </c>
      <c r="BLH8" s="65" t="s">
        <v>862</v>
      </c>
      <c r="BLI8" s="66" t="s">
        <v>863</v>
      </c>
      <c r="BLJ8" s="67" t="s">
        <v>864</v>
      </c>
      <c r="BLK8" s="68" t="s">
        <v>865</v>
      </c>
      <c r="BLL8" s="65" t="s">
        <v>862</v>
      </c>
      <c r="BLM8" s="66" t="s">
        <v>863</v>
      </c>
      <c r="BLN8" s="67" t="s">
        <v>864</v>
      </c>
      <c r="BLO8" s="68" t="s">
        <v>865</v>
      </c>
      <c r="BLP8" s="65" t="s">
        <v>862</v>
      </c>
      <c r="BLQ8" s="66" t="s">
        <v>863</v>
      </c>
      <c r="BLR8" s="67" t="s">
        <v>864</v>
      </c>
      <c r="BLS8" s="68" t="s">
        <v>865</v>
      </c>
      <c r="BLT8" s="65" t="s">
        <v>862</v>
      </c>
      <c r="BLU8" s="66" t="s">
        <v>863</v>
      </c>
      <c r="BLV8" s="67" t="s">
        <v>864</v>
      </c>
      <c r="BLW8" s="68" t="s">
        <v>865</v>
      </c>
      <c r="BLX8" s="65" t="s">
        <v>862</v>
      </c>
      <c r="BLY8" s="66" t="s">
        <v>863</v>
      </c>
      <c r="BLZ8" s="67" t="s">
        <v>864</v>
      </c>
      <c r="BMA8" s="68" t="s">
        <v>865</v>
      </c>
      <c r="BMB8" s="65" t="s">
        <v>862</v>
      </c>
      <c r="BMC8" s="66" t="s">
        <v>863</v>
      </c>
      <c r="BMD8" s="67" t="s">
        <v>864</v>
      </c>
      <c r="BME8" s="68" t="s">
        <v>865</v>
      </c>
      <c r="BMF8" s="65" t="s">
        <v>862</v>
      </c>
      <c r="BMG8" s="66" t="s">
        <v>863</v>
      </c>
      <c r="BMH8" s="67" t="s">
        <v>864</v>
      </c>
      <c r="BMI8" s="68" t="s">
        <v>865</v>
      </c>
      <c r="BMJ8" s="65" t="s">
        <v>862</v>
      </c>
      <c r="BMK8" s="66" t="s">
        <v>863</v>
      </c>
      <c r="BML8" s="67" t="s">
        <v>864</v>
      </c>
      <c r="BMM8" s="68" t="s">
        <v>865</v>
      </c>
      <c r="BMN8" s="65" t="s">
        <v>862</v>
      </c>
      <c r="BMO8" s="66" t="s">
        <v>863</v>
      </c>
      <c r="BMP8" s="67" t="s">
        <v>864</v>
      </c>
      <c r="BMQ8" s="68" t="s">
        <v>865</v>
      </c>
      <c r="BMR8" s="65" t="s">
        <v>862</v>
      </c>
      <c r="BMS8" s="66" t="s">
        <v>863</v>
      </c>
      <c r="BMT8" s="67" t="s">
        <v>864</v>
      </c>
      <c r="BMU8" s="68" t="s">
        <v>865</v>
      </c>
      <c r="BMV8" s="65" t="s">
        <v>862</v>
      </c>
      <c r="BMW8" s="66" t="s">
        <v>863</v>
      </c>
      <c r="BMX8" s="67" t="s">
        <v>864</v>
      </c>
      <c r="BMY8" s="68" t="s">
        <v>865</v>
      </c>
      <c r="BMZ8" s="65" t="s">
        <v>862</v>
      </c>
      <c r="BNA8" s="66" t="s">
        <v>863</v>
      </c>
      <c r="BNB8" s="67" t="s">
        <v>864</v>
      </c>
      <c r="BNC8" s="68" t="s">
        <v>865</v>
      </c>
      <c r="BND8" s="65" t="s">
        <v>862</v>
      </c>
      <c r="BNE8" s="66" t="s">
        <v>863</v>
      </c>
      <c r="BNF8" s="67" t="s">
        <v>864</v>
      </c>
      <c r="BNG8" s="68" t="s">
        <v>865</v>
      </c>
      <c r="BNH8" s="65" t="s">
        <v>862</v>
      </c>
      <c r="BNI8" s="66" t="s">
        <v>863</v>
      </c>
      <c r="BNJ8" s="67" t="s">
        <v>864</v>
      </c>
      <c r="BNK8" s="68" t="s">
        <v>865</v>
      </c>
      <c r="BNL8" s="65" t="s">
        <v>862</v>
      </c>
      <c r="BNM8" s="66" t="s">
        <v>863</v>
      </c>
      <c r="BNN8" s="67" t="s">
        <v>864</v>
      </c>
      <c r="BNO8" s="68" t="s">
        <v>865</v>
      </c>
      <c r="BNP8" s="65" t="s">
        <v>862</v>
      </c>
      <c r="BNQ8" s="66" t="s">
        <v>863</v>
      </c>
      <c r="BNR8" s="67" t="s">
        <v>864</v>
      </c>
      <c r="BNS8" s="68" t="s">
        <v>865</v>
      </c>
      <c r="BNT8" s="65" t="s">
        <v>862</v>
      </c>
      <c r="BNU8" s="66" t="s">
        <v>863</v>
      </c>
      <c r="BNV8" s="67" t="s">
        <v>864</v>
      </c>
      <c r="BNW8" s="68" t="s">
        <v>865</v>
      </c>
      <c r="BNX8" s="65" t="s">
        <v>862</v>
      </c>
      <c r="BNY8" s="66" t="s">
        <v>863</v>
      </c>
      <c r="BNZ8" s="67" t="s">
        <v>864</v>
      </c>
      <c r="BOA8" s="68" t="s">
        <v>865</v>
      </c>
      <c r="BOB8" s="65" t="s">
        <v>862</v>
      </c>
      <c r="BOC8" s="66" t="s">
        <v>863</v>
      </c>
      <c r="BOD8" s="67" t="s">
        <v>864</v>
      </c>
      <c r="BOE8" s="68" t="s">
        <v>865</v>
      </c>
      <c r="BOF8" s="65" t="s">
        <v>862</v>
      </c>
      <c r="BOG8" s="66" t="s">
        <v>863</v>
      </c>
      <c r="BOH8" s="67" t="s">
        <v>864</v>
      </c>
      <c r="BOI8" s="68" t="s">
        <v>865</v>
      </c>
      <c r="BOJ8" s="65" t="s">
        <v>862</v>
      </c>
      <c r="BOK8" s="66" t="s">
        <v>863</v>
      </c>
      <c r="BOL8" s="67" t="s">
        <v>864</v>
      </c>
      <c r="BOM8" s="68" t="s">
        <v>865</v>
      </c>
      <c r="BON8" s="65" t="s">
        <v>862</v>
      </c>
      <c r="BOO8" s="66" t="s">
        <v>863</v>
      </c>
      <c r="BOP8" s="67" t="s">
        <v>864</v>
      </c>
      <c r="BOQ8" s="68" t="s">
        <v>865</v>
      </c>
      <c r="BOR8" s="65" t="s">
        <v>862</v>
      </c>
      <c r="BOS8" s="66" t="s">
        <v>863</v>
      </c>
      <c r="BOT8" s="67" t="s">
        <v>864</v>
      </c>
      <c r="BOU8" s="68" t="s">
        <v>865</v>
      </c>
      <c r="BOV8" s="65" t="s">
        <v>862</v>
      </c>
      <c r="BOW8" s="66" t="s">
        <v>863</v>
      </c>
      <c r="BOX8" s="67" t="s">
        <v>864</v>
      </c>
      <c r="BOY8" s="68" t="s">
        <v>865</v>
      </c>
      <c r="BOZ8" s="65" t="s">
        <v>862</v>
      </c>
      <c r="BPA8" s="66" t="s">
        <v>863</v>
      </c>
      <c r="BPB8" s="67" t="s">
        <v>864</v>
      </c>
      <c r="BPC8" s="68" t="s">
        <v>865</v>
      </c>
      <c r="BPD8" s="65" t="s">
        <v>862</v>
      </c>
      <c r="BPE8" s="66" t="s">
        <v>863</v>
      </c>
      <c r="BPF8" s="67" t="s">
        <v>864</v>
      </c>
      <c r="BPG8" s="68" t="s">
        <v>865</v>
      </c>
      <c r="BPH8" s="65" t="s">
        <v>862</v>
      </c>
      <c r="BPI8" s="66" t="s">
        <v>863</v>
      </c>
      <c r="BPJ8" s="67" t="s">
        <v>864</v>
      </c>
      <c r="BPK8" s="68" t="s">
        <v>865</v>
      </c>
      <c r="BPL8" s="65" t="s">
        <v>862</v>
      </c>
      <c r="BPM8" s="66" t="s">
        <v>863</v>
      </c>
      <c r="BPN8" s="67" t="s">
        <v>864</v>
      </c>
      <c r="BPO8" s="68" t="s">
        <v>865</v>
      </c>
      <c r="BPP8" s="65" t="s">
        <v>862</v>
      </c>
      <c r="BPQ8" s="66" t="s">
        <v>863</v>
      </c>
      <c r="BPR8" s="67" t="s">
        <v>864</v>
      </c>
      <c r="BPS8" s="68" t="s">
        <v>865</v>
      </c>
      <c r="BPT8" s="65" t="s">
        <v>862</v>
      </c>
      <c r="BPU8" s="66" t="s">
        <v>863</v>
      </c>
      <c r="BPV8" s="67" t="s">
        <v>864</v>
      </c>
      <c r="BPW8" s="68" t="s">
        <v>865</v>
      </c>
      <c r="BPX8" s="65" t="s">
        <v>862</v>
      </c>
      <c r="BPY8" s="66" t="s">
        <v>863</v>
      </c>
      <c r="BPZ8" s="67" t="s">
        <v>864</v>
      </c>
      <c r="BQA8" s="68" t="s">
        <v>865</v>
      </c>
      <c r="BQB8" s="65" t="s">
        <v>862</v>
      </c>
      <c r="BQC8" s="66" t="s">
        <v>863</v>
      </c>
      <c r="BQD8" s="67" t="s">
        <v>864</v>
      </c>
      <c r="BQE8" s="68" t="s">
        <v>865</v>
      </c>
      <c r="BQF8" s="65" t="s">
        <v>862</v>
      </c>
      <c r="BQG8" s="66" t="s">
        <v>863</v>
      </c>
      <c r="BQH8" s="67" t="s">
        <v>864</v>
      </c>
      <c r="BQI8" s="68" t="s">
        <v>865</v>
      </c>
      <c r="BQJ8" s="65" t="s">
        <v>862</v>
      </c>
      <c r="BQK8" s="66" t="s">
        <v>863</v>
      </c>
      <c r="BQL8" s="67" t="s">
        <v>864</v>
      </c>
      <c r="BQM8" s="68" t="s">
        <v>865</v>
      </c>
      <c r="BQN8" s="65" t="s">
        <v>862</v>
      </c>
      <c r="BQO8" s="66" t="s">
        <v>863</v>
      </c>
      <c r="BQP8" s="67" t="s">
        <v>864</v>
      </c>
      <c r="BQQ8" s="68" t="s">
        <v>865</v>
      </c>
      <c r="BQR8" s="65" t="s">
        <v>862</v>
      </c>
      <c r="BQS8" s="66" t="s">
        <v>863</v>
      </c>
      <c r="BQT8" s="67" t="s">
        <v>864</v>
      </c>
      <c r="BQU8" s="68" t="s">
        <v>865</v>
      </c>
      <c r="BQV8" s="65" t="s">
        <v>862</v>
      </c>
      <c r="BQW8" s="66" t="s">
        <v>863</v>
      </c>
      <c r="BQX8" s="67" t="s">
        <v>864</v>
      </c>
      <c r="BQY8" s="68" t="s">
        <v>865</v>
      </c>
      <c r="BQZ8" s="65" t="s">
        <v>862</v>
      </c>
      <c r="BRA8" s="66" t="s">
        <v>863</v>
      </c>
      <c r="BRB8" s="67" t="s">
        <v>864</v>
      </c>
      <c r="BRC8" s="68" t="s">
        <v>865</v>
      </c>
      <c r="BRD8" s="65" t="s">
        <v>862</v>
      </c>
      <c r="BRE8" s="66" t="s">
        <v>863</v>
      </c>
      <c r="BRF8" s="67" t="s">
        <v>864</v>
      </c>
      <c r="BRG8" s="68" t="s">
        <v>865</v>
      </c>
      <c r="BRH8" s="65" t="s">
        <v>862</v>
      </c>
      <c r="BRI8" s="66" t="s">
        <v>863</v>
      </c>
      <c r="BRJ8" s="67" t="s">
        <v>864</v>
      </c>
      <c r="BRK8" s="68" t="s">
        <v>865</v>
      </c>
      <c r="BRL8" s="65" t="s">
        <v>862</v>
      </c>
      <c r="BRM8" s="66" t="s">
        <v>863</v>
      </c>
      <c r="BRN8" s="67" t="s">
        <v>864</v>
      </c>
      <c r="BRO8" s="68" t="s">
        <v>865</v>
      </c>
      <c r="BRP8" s="65" t="s">
        <v>862</v>
      </c>
      <c r="BRQ8" s="66" t="s">
        <v>863</v>
      </c>
      <c r="BRR8" s="67" t="s">
        <v>864</v>
      </c>
      <c r="BRS8" s="68" t="s">
        <v>865</v>
      </c>
      <c r="BRT8" s="65" t="s">
        <v>862</v>
      </c>
      <c r="BRU8" s="66" t="s">
        <v>863</v>
      </c>
      <c r="BRV8" s="67" t="s">
        <v>864</v>
      </c>
      <c r="BRW8" s="68" t="s">
        <v>865</v>
      </c>
      <c r="BRX8" s="65" t="s">
        <v>862</v>
      </c>
      <c r="BRY8" s="66" t="s">
        <v>863</v>
      </c>
      <c r="BRZ8" s="67" t="s">
        <v>864</v>
      </c>
      <c r="BSA8" s="68" t="s">
        <v>865</v>
      </c>
      <c r="BSB8" s="65" t="s">
        <v>862</v>
      </c>
      <c r="BSC8" s="66" t="s">
        <v>863</v>
      </c>
      <c r="BSD8" s="67" t="s">
        <v>864</v>
      </c>
      <c r="BSE8" s="68" t="s">
        <v>865</v>
      </c>
      <c r="BSF8" s="65" t="s">
        <v>862</v>
      </c>
      <c r="BSG8" s="66" t="s">
        <v>863</v>
      </c>
      <c r="BSH8" s="67" t="s">
        <v>864</v>
      </c>
      <c r="BSI8" s="68" t="s">
        <v>865</v>
      </c>
      <c r="BSJ8" s="65" t="s">
        <v>862</v>
      </c>
      <c r="BSK8" s="66" t="s">
        <v>863</v>
      </c>
      <c r="BSL8" s="67" t="s">
        <v>864</v>
      </c>
      <c r="BSM8" s="68" t="s">
        <v>865</v>
      </c>
      <c r="BSN8" s="65" t="s">
        <v>862</v>
      </c>
      <c r="BSO8" s="66" t="s">
        <v>863</v>
      </c>
      <c r="BSP8" s="67" t="s">
        <v>864</v>
      </c>
      <c r="BSQ8" s="68" t="s">
        <v>865</v>
      </c>
      <c r="BSR8" s="65" t="s">
        <v>862</v>
      </c>
      <c r="BSS8" s="66" t="s">
        <v>863</v>
      </c>
      <c r="BST8" s="67" t="s">
        <v>864</v>
      </c>
      <c r="BSU8" s="68" t="s">
        <v>865</v>
      </c>
      <c r="BSV8" s="65" t="s">
        <v>862</v>
      </c>
      <c r="BSW8" s="66" t="s">
        <v>863</v>
      </c>
      <c r="BSX8" s="67" t="s">
        <v>864</v>
      </c>
      <c r="BSY8" s="68" t="s">
        <v>865</v>
      </c>
      <c r="BSZ8" s="65" t="s">
        <v>862</v>
      </c>
      <c r="BTA8" s="66" t="s">
        <v>863</v>
      </c>
      <c r="BTB8" s="67" t="s">
        <v>864</v>
      </c>
      <c r="BTC8" s="68" t="s">
        <v>865</v>
      </c>
      <c r="BTD8" s="65" t="s">
        <v>862</v>
      </c>
      <c r="BTE8" s="66" t="s">
        <v>863</v>
      </c>
      <c r="BTF8" s="67" t="s">
        <v>864</v>
      </c>
      <c r="BTG8" s="68" t="s">
        <v>865</v>
      </c>
      <c r="BTH8" s="65" t="s">
        <v>862</v>
      </c>
      <c r="BTI8" s="66" t="s">
        <v>863</v>
      </c>
      <c r="BTJ8" s="67" t="s">
        <v>864</v>
      </c>
      <c r="BTK8" s="68" t="s">
        <v>865</v>
      </c>
      <c r="BTL8" s="65" t="s">
        <v>862</v>
      </c>
      <c r="BTM8" s="66" t="s">
        <v>863</v>
      </c>
      <c r="BTN8" s="67" t="s">
        <v>864</v>
      </c>
      <c r="BTO8" s="68" t="s">
        <v>865</v>
      </c>
      <c r="BTP8" s="65" t="s">
        <v>862</v>
      </c>
      <c r="BTQ8" s="66" t="s">
        <v>863</v>
      </c>
      <c r="BTR8" s="67" t="s">
        <v>864</v>
      </c>
      <c r="BTS8" s="68" t="s">
        <v>865</v>
      </c>
      <c r="BTT8" s="65" t="s">
        <v>862</v>
      </c>
      <c r="BTU8" s="66" t="s">
        <v>863</v>
      </c>
      <c r="BTV8" s="67" t="s">
        <v>864</v>
      </c>
      <c r="BTW8" s="68" t="s">
        <v>865</v>
      </c>
      <c r="BTX8" s="65" t="s">
        <v>862</v>
      </c>
      <c r="BTY8" s="66" t="s">
        <v>863</v>
      </c>
      <c r="BTZ8" s="67" t="s">
        <v>864</v>
      </c>
      <c r="BUA8" s="68" t="s">
        <v>865</v>
      </c>
      <c r="BUB8" s="65" t="s">
        <v>862</v>
      </c>
      <c r="BUC8" s="66" t="s">
        <v>863</v>
      </c>
      <c r="BUD8" s="67" t="s">
        <v>864</v>
      </c>
      <c r="BUE8" s="68" t="s">
        <v>865</v>
      </c>
      <c r="BUF8" s="65" t="s">
        <v>862</v>
      </c>
      <c r="BUG8" s="66" t="s">
        <v>863</v>
      </c>
      <c r="BUH8" s="67" t="s">
        <v>864</v>
      </c>
      <c r="BUI8" s="68" t="s">
        <v>865</v>
      </c>
      <c r="BUJ8" s="65" t="s">
        <v>862</v>
      </c>
      <c r="BUK8" s="66" t="s">
        <v>863</v>
      </c>
      <c r="BUL8" s="67" t="s">
        <v>864</v>
      </c>
      <c r="BUM8" s="68" t="s">
        <v>865</v>
      </c>
      <c r="BUN8" s="65" t="s">
        <v>862</v>
      </c>
      <c r="BUO8" s="66" t="s">
        <v>863</v>
      </c>
      <c r="BUP8" s="67" t="s">
        <v>864</v>
      </c>
      <c r="BUQ8" s="68" t="s">
        <v>865</v>
      </c>
      <c r="BUR8" s="65" t="s">
        <v>862</v>
      </c>
      <c r="BUS8" s="66" t="s">
        <v>863</v>
      </c>
      <c r="BUT8" s="67" t="s">
        <v>864</v>
      </c>
      <c r="BUU8" s="68" t="s">
        <v>865</v>
      </c>
      <c r="BUV8" s="65" t="s">
        <v>862</v>
      </c>
      <c r="BUW8" s="66" t="s">
        <v>863</v>
      </c>
      <c r="BUX8" s="67" t="s">
        <v>864</v>
      </c>
      <c r="BUY8" s="68" t="s">
        <v>865</v>
      </c>
      <c r="BUZ8" s="65" t="s">
        <v>862</v>
      </c>
      <c r="BVA8" s="66" t="s">
        <v>863</v>
      </c>
      <c r="BVB8" s="67" t="s">
        <v>864</v>
      </c>
      <c r="BVC8" s="68" t="s">
        <v>865</v>
      </c>
      <c r="BVD8" s="65" t="s">
        <v>862</v>
      </c>
      <c r="BVE8" s="66" t="s">
        <v>863</v>
      </c>
      <c r="BVF8" s="67" t="s">
        <v>864</v>
      </c>
      <c r="BVG8" s="68" t="s">
        <v>865</v>
      </c>
      <c r="BVH8" s="65" t="s">
        <v>862</v>
      </c>
      <c r="BVI8" s="66" t="s">
        <v>863</v>
      </c>
      <c r="BVJ8" s="67" t="s">
        <v>864</v>
      </c>
      <c r="BVK8" s="68" t="s">
        <v>865</v>
      </c>
      <c r="BVL8" s="65" t="s">
        <v>862</v>
      </c>
      <c r="BVM8" s="66" t="s">
        <v>863</v>
      </c>
      <c r="BVN8" s="67" t="s">
        <v>864</v>
      </c>
      <c r="BVO8" s="68" t="s">
        <v>865</v>
      </c>
      <c r="BVP8" s="65" t="s">
        <v>862</v>
      </c>
      <c r="BVQ8" s="66" t="s">
        <v>863</v>
      </c>
      <c r="BVR8" s="67" t="s">
        <v>864</v>
      </c>
      <c r="BVS8" s="68" t="s">
        <v>865</v>
      </c>
      <c r="BVT8" s="65" t="s">
        <v>862</v>
      </c>
      <c r="BVU8" s="66" t="s">
        <v>863</v>
      </c>
      <c r="BVV8" s="67" t="s">
        <v>864</v>
      </c>
      <c r="BVW8" s="68" t="s">
        <v>865</v>
      </c>
      <c r="BVX8" s="65" t="s">
        <v>862</v>
      </c>
      <c r="BVY8" s="66" t="s">
        <v>863</v>
      </c>
      <c r="BVZ8" s="67" t="s">
        <v>864</v>
      </c>
      <c r="BWA8" s="68" t="s">
        <v>865</v>
      </c>
      <c r="BWB8" s="65" t="s">
        <v>862</v>
      </c>
      <c r="BWC8" s="66" t="s">
        <v>863</v>
      </c>
      <c r="BWD8" s="67" t="s">
        <v>864</v>
      </c>
      <c r="BWE8" s="68" t="s">
        <v>865</v>
      </c>
      <c r="BWF8" s="65" t="s">
        <v>862</v>
      </c>
      <c r="BWG8" s="66" t="s">
        <v>863</v>
      </c>
      <c r="BWH8" s="67" t="s">
        <v>864</v>
      </c>
      <c r="BWI8" s="68" t="s">
        <v>865</v>
      </c>
      <c r="BWJ8" s="65" t="s">
        <v>862</v>
      </c>
      <c r="BWK8" s="66" t="s">
        <v>863</v>
      </c>
      <c r="BWL8" s="67" t="s">
        <v>864</v>
      </c>
      <c r="BWM8" s="68" t="s">
        <v>865</v>
      </c>
      <c r="BWN8" s="65" t="s">
        <v>862</v>
      </c>
      <c r="BWO8" s="66" t="s">
        <v>863</v>
      </c>
      <c r="BWP8" s="67" t="s">
        <v>864</v>
      </c>
      <c r="BWQ8" s="68" t="s">
        <v>865</v>
      </c>
      <c r="BWR8" s="65" t="s">
        <v>862</v>
      </c>
      <c r="BWS8" s="66" t="s">
        <v>863</v>
      </c>
      <c r="BWT8" s="67" t="s">
        <v>864</v>
      </c>
      <c r="BWU8" s="68" t="s">
        <v>865</v>
      </c>
      <c r="BWV8" s="65" t="s">
        <v>862</v>
      </c>
      <c r="BWW8" s="66" t="s">
        <v>863</v>
      </c>
      <c r="BWX8" s="67" t="s">
        <v>864</v>
      </c>
      <c r="BWY8" s="68" t="s">
        <v>865</v>
      </c>
      <c r="BWZ8" s="65" t="s">
        <v>862</v>
      </c>
      <c r="BXA8" s="66" t="s">
        <v>863</v>
      </c>
      <c r="BXB8" s="67" t="s">
        <v>864</v>
      </c>
      <c r="BXC8" s="68" t="s">
        <v>865</v>
      </c>
      <c r="BXD8" s="65" t="s">
        <v>862</v>
      </c>
      <c r="BXE8" s="66" t="s">
        <v>863</v>
      </c>
      <c r="BXF8" s="67" t="s">
        <v>864</v>
      </c>
      <c r="BXG8" s="68" t="s">
        <v>865</v>
      </c>
      <c r="BXH8" s="65" t="s">
        <v>862</v>
      </c>
      <c r="BXI8" s="66" t="s">
        <v>863</v>
      </c>
      <c r="BXJ8" s="67" t="s">
        <v>864</v>
      </c>
      <c r="BXK8" s="68" t="s">
        <v>865</v>
      </c>
      <c r="BXL8" s="65" t="s">
        <v>862</v>
      </c>
      <c r="BXM8" s="66" t="s">
        <v>863</v>
      </c>
      <c r="BXN8" s="67" t="s">
        <v>864</v>
      </c>
      <c r="BXO8" s="68" t="s">
        <v>865</v>
      </c>
      <c r="BXP8" s="65" t="s">
        <v>862</v>
      </c>
      <c r="BXQ8" s="66" t="s">
        <v>863</v>
      </c>
      <c r="BXR8" s="67" t="s">
        <v>864</v>
      </c>
      <c r="BXS8" s="68" t="s">
        <v>865</v>
      </c>
      <c r="BXT8" s="65" t="s">
        <v>862</v>
      </c>
      <c r="BXU8" s="66" t="s">
        <v>863</v>
      </c>
      <c r="BXV8" s="67" t="s">
        <v>864</v>
      </c>
      <c r="BXW8" s="68" t="s">
        <v>865</v>
      </c>
      <c r="BXX8" s="65" t="s">
        <v>862</v>
      </c>
      <c r="BXY8" s="66" t="s">
        <v>863</v>
      </c>
      <c r="BXZ8" s="67" t="s">
        <v>864</v>
      </c>
      <c r="BYA8" s="68" t="s">
        <v>865</v>
      </c>
      <c r="BYB8" s="65" t="s">
        <v>862</v>
      </c>
      <c r="BYC8" s="66" t="s">
        <v>863</v>
      </c>
      <c r="BYD8" s="67" t="s">
        <v>864</v>
      </c>
      <c r="BYE8" s="68" t="s">
        <v>865</v>
      </c>
      <c r="BYF8" s="65" t="s">
        <v>862</v>
      </c>
      <c r="BYG8" s="66" t="s">
        <v>863</v>
      </c>
      <c r="BYH8" s="67" t="s">
        <v>864</v>
      </c>
      <c r="BYI8" s="68" t="s">
        <v>865</v>
      </c>
      <c r="BYJ8" s="65" t="s">
        <v>862</v>
      </c>
      <c r="BYK8" s="66" t="s">
        <v>863</v>
      </c>
      <c r="BYL8" s="67" t="s">
        <v>864</v>
      </c>
      <c r="BYM8" s="68" t="s">
        <v>865</v>
      </c>
      <c r="BYN8" s="65" t="s">
        <v>862</v>
      </c>
      <c r="BYO8" s="66" t="s">
        <v>863</v>
      </c>
      <c r="BYP8" s="67" t="s">
        <v>864</v>
      </c>
      <c r="BYQ8" s="68" t="s">
        <v>865</v>
      </c>
      <c r="BYR8" s="65" t="s">
        <v>862</v>
      </c>
      <c r="BYS8" s="66" t="s">
        <v>863</v>
      </c>
      <c r="BYT8" s="67" t="s">
        <v>864</v>
      </c>
      <c r="BYU8" s="68" t="s">
        <v>865</v>
      </c>
      <c r="BYV8" s="65" t="s">
        <v>862</v>
      </c>
      <c r="BYW8" s="66" t="s">
        <v>863</v>
      </c>
      <c r="BYX8" s="67" t="s">
        <v>864</v>
      </c>
      <c r="BYY8" s="68" t="s">
        <v>865</v>
      </c>
      <c r="BYZ8" s="65" t="s">
        <v>862</v>
      </c>
      <c r="BZA8" s="66" t="s">
        <v>863</v>
      </c>
      <c r="BZB8" s="67" t="s">
        <v>864</v>
      </c>
      <c r="BZC8" s="68" t="s">
        <v>865</v>
      </c>
      <c r="BZD8" s="65" t="s">
        <v>862</v>
      </c>
      <c r="BZE8" s="66" t="s">
        <v>863</v>
      </c>
      <c r="BZF8" s="67" t="s">
        <v>864</v>
      </c>
      <c r="BZG8" s="68" t="s">
        <v>865</v>
      </c>
      <c r="BZH8" s="65" t="s">
        <v>862</v>
      </c>
      <c r="BZI8" s="66" t="s">
        <v>863</v>
      </c>
      <c r="BZJ8" s="67" t="s">
        <v>864</v>
      </c>
      <c r="BZK8" s="68" t="s">
        <v>865</v>
      </c>
      <c r="BZL8" s="65" t="s">
        <v>862</v>
      </c>
      <c r="BZM8" s="66" t="s">
        <v>863</v>
      </c>
      <c r="BZN8" s="67" t="s">
        <v>864</v>
      </c>
      <c r="BZO8" s="68" t="s">
        <v>865</v>
      </c>
      <c r="BZP8" s="65" t="s">
        <v>862</v>
      </c>
      <c r="BZQ8" s="66" t="s">
        <v>863</v>
      </c>
      <c r="BZR8" s="67" t="s">
        <v>864</v>
      </c>
      <c r="BZS8" s="68" t="s">
        <v>865</v>
      </c>
      <c r="BZT8" s="65" t="s">
        <v>862</v>
      </c>
      <c r="BZU8" s="66" t="s">
        <v>863</v>
      </c>
      <c r="BZV8" s="67" t="s">
        <v>864</v>
      </c>
      <c r="BZW8" s="68" t="s">
        <v>865</v>
      </c>
      <c r="BZX8" s="65" t="s">
        <v>862</v>
      </c>
      <c r="BZY8" s="66" t="s">
        <v>863</v>
      </c>
      <c r="BZZ8" s="67" t="s">
        <v>864</v>
      </c>
      <c r="CAA8" s="68" t="s">
        <v>865</v>
      </c>
      <c r="CAB8" s="65" t="s">
        <v>862</v>
      </c>
      <c r="CAC8" s="66" t="s">
        <v>863</v>
      </c>
      <c r="CAD8" s="67" t="s">
        <v>864</v>
      </c>
      <c r="CAE8" s="68" t="s">
        <v>865</v>
      </c>
      <c r="CAF8" s="65" t="s">
        <v>862</v>
      </c>
      <c r="CAG8" s="66" t="s">
        <v>863</v>
      </c>
      <c r="CAH8" s="67" t="s">
        <v>864</v>
      </c>
      <c r="CAI8" s="68" t="s">
        <v>865</v>
      </c>
      <c r="CAJ8" s="65" t="s">
        <v>862</v>
      </c>
      <c r="CAK8" s="66" t="s">
        <v>863</v>
      </c>
      <c r="CAL8" s="67" t="s">
        <v>864</v>
      </c>
      <c r="CAM8" s="68" t="s">
        <v>865</v>
      </c>
      <c r="CAN8" s="65" t="s">
        <v>862</v>
      </c>
      <c r="CAO8" s="66" t="s">
        <v>863</v>
      </c>
      <c r="CAP8" s="67" t="s">
        <v>864</v>
      </c>
      <c r="CAQ8" s="68" t="s">
        <v>865</v>
      </c>
      <c r="CAR8" s="65" t="s">
        <v>862</v>
      </c>
      <c r="CAS8" s="66" t="s">
        <v>863</v>
      </c>
      <c r="CAT8" s="67" t="s">
        <v>864</v>
      </c>
      <c r="CAU8" s="68" t="s">
        <v>865</v>
      </c>
      <c r="CAV8" s="65" t="s">
        <v>862</v>
      </c>
      <c r="CAW8" s="66" t="s">
        <v>863</v>
      </c>
      <c r="CAX8" s="67" t="s">
        <v>864</v>
      </c>
      <c r="CAY8" s="68" t="s">
        <v>865</v>
      </c>
      <c r="CAZ8" s="65" t="s">
        <v>862</v>
      </c>
      <c r="CBA8" s="66" t="s">
        <v>863</v>
      </c>
      <c r="CBB8" s="67" t="s">
        <v>864</v>
      </c>
      <c r="CBC8" s="68" t="s">
        <v>865</v>
      </c>
      <c r="CBD8" s="65" t="s">
        <v>862</v>
      </c>
      <c r="CBE8" s="66" t="s">
        <v>863</v>
      </c>
      <c r="CBF8" s="67" t="s">
        <v>864</v>
      </c>
      <c r="CBG8" s="68" t="s">
        <v>865</v>
      </c>
      <c r="CBH8" s="65" t="s">
        <v>862</v>
      </c>
      <c r="CBI8" s="66" t="s">
        <v>863</v>
      </c>
      <c r="CBJ8" s="67" t="s">
        <v>864</v>
      </c>
      <c r="CBK8" s="68" t="s">
        <v>865</v>
      </c>
      <c r="CBL8" s="65" t="s">
        <v>862</v>
      </c>
      <c r="CBM8" s="66" t="s">
        <v>863</v>
      </c>
      <c r="CBN8" s="67" t="s">
        <v>864</v>
      </c>
      <c r="CBO8" s="68" t="s">
        <v>865</v>
      </c>
      <c r="CBP8" s="65" t="s">
        <v>862</v>
      </c>
      <c r="CBQ8" s="66" t="s">
        <v>863</v>
      </c>
      <c r="CBR8" s="67" t="s">
        <v>864</v>
      </c>
      <c r="CBS8" s="68" t="s">
        <v>865</v>
      </c>
      <c r="CBT8" s="65" t="s">
        <v>862</v>
      </c>
      <c r="CBU8" s="66" t="s">
        <v>863</v>
      </c>
      <c r="CBV8" s="67" t="s">
        <v>864</v>
      </c>
      <c r="CBW8" s="68" t="s">
        <v>865</v>
      </c>
      <c r="CBX8" s="65" t="s">
        <v>862</v>
      </c>
      <c r="CBY8" s="66" t="s">
        <v>863</v>
      </c>
      <c r="CBZ8" s="67" t="s">
        <v>864</v>
      </c>
      <c r="CCA8" s="68" t="s">
        <v>865</v>
      </c>
      <c r="CCB8" s="65" t="s">
        <v>862</v>
      </c>
      <c r="CCC8" s="66" t="s">
        <v>863</v>
      </c>
      <c r="CCD8" s="67" t="s">
        <v>864</v>
      </c>
      <c r="CCE8" s="68" t="s">
        <v>865</v>
      </c>
      <c r="CCF8" s="65" t="s">
        <v>862</v>
      </c>
      <c r="CCG8" s="66" t="s">
        <v>863</v>
      </c>
      <c r="CCH8" s="67" t="s">
        <v>864</v>
      </c>
      <c r="CCI8" s="68" t="s">
        <v>865</v>
      </c>
      <c r="CCJ8" s="65" t="s">
        <v>862</v>
      </c>
      <c r="CCK8" s="66" t="s">
        <v>863</v>
      </c>
      <c r="CCL8" s="67" t="s">
        <v>864</v>
      </c>
      <c r="CCM8" s="68" t="s">
        <v>865</v>
      </c>
      <c r="CCN8" s="65" t="s">
        <v>862</v>
      </c>
      <c r="CCO8" s="66" t="s">
        <v>863</v>
      </c>
      <c r="CCP8" s="67" t="s">
        <v>864</v>
      </c>
      <c r="CCQ8" s="68" t="s">
        <v>865</v>
      </c>
      <c r="CCR8" s="65" t="s">
        <v>862</v>
      </c>
      <c r="CCS8" s="66" t="s">
        <v>863</v>
      </c>
      <c r="CCT8" s="67" t="s">
        <v>864</v>
      </c>
      <c r="CCU8" s="68" t="s">
        <v>865</v>
      </c>
      <c r="CCV8" s="65" t="s">
        <v>862</v>
      </c>
      <c r="CCW8" s="66" t="s">
        <v>863</v>
      </c>
      <c r="CCX8" s="67" t="s">
        <v>864</v>
      </c>
      <c r="CCY8" s="68" t="s">
        <v>865</v>
      </c>
      <c r="CCZ8" s="65" t="s">
        <v>862</v>
      </c>
      <c r="CDA8" s="66" t="s">
        <v>863</v>
      </c>
      <c r="CDB8" s="67" t="s">
        <v>864</v>
      </c>
      <c r="CDC8" s="68" t="s">
        <v>865</v>
      </c>
      <c r="CDD8" s="65" t="s">
        <v>862</v>
      </c>
      <c r="CDE8" s="66" t="s">
        <v>863</v>
      </c>
      <c r="CDF8" s="67" t="s">
        <v>864</v>
      </c>
      <c r="CDG8" s="68" t="s">
        <v>865</v>
      </c>
      <c r="CDH8" s="65" t="s">
        <v>862</v>
      </c>
      <c r="CDI8" s="66" t="s">
        <v>863</v>
      </c>
      <c r="CDJ8" s="67" t="s">
        <v>864</v>
      </c>
      <c r="CDK8" s="68" t="s">
        <v>865</v>
      </c>
      <c r="CDL8" s="65" t="s">
        <v>862</v>
      </c>
      <c r="CDM8" s="66" t="s">
        <v>863</v>
      </c>
      <c r="CDN8" s="67" t="s">
        <v>864</v>
      </c>
      <c r="CDO8" s="68" t="s">
        <v>865</v>
      </c>
      <c r="CDP8" s="65" t="s">
        <v>862</v>
      </c>
      <c r="CDQ8" s="66" t="s">
        <v>863</v>
      </c>
      <c r="CDR8" s="67" t="s">
        <v>864</v>
      </c>
      <c r="CDS8" s="68" t="s">
        <v>865</v>
      </c>
      <c r="CDT8" s="65" t="s">
        <v>862</v>
      </c>
      <c r="CDU8" s="66" t="s">
        <v>863</v>
      </c>
      <c r="CDV8" s="67" t="s">
        <v>864</v>
      </c>
      <c r="CDW8" s="68" t="s">
        <v>865</v>
      </c>
      <c r="CDX8" s="65" t="s">
        <v>862</v>
      </c>
      <c r="CDY8" s="66" t="s">
        <v>863</v>
      </c>
      <c r="CDZ8" s="67" t="s">
        <v>864</v>
      </c>
      <c r="CEA8" s="68" t="s">
        <v>865</v>
      </c>
      <c r="CEB8" s="65" t="s">
        <v>862</v>
      </c>
      <c r="CEC8" s="66" t="s">
        <v>863</v>
      </c>
      <c r="CED8" s="67" t="s">
        <v>864</v>
      </c>
      <c r="CEE8" s="68" t="s">
        <v>865</v>
      </c>
      <c r="CEF8" s="65" t="s">
        <v>862</v>
      </c>
      <c r="CEG8" s="66" t="s">
        <v>863</v>
      </c>
      <c r="CEH8" s="67" t="s">
        <v>864</v>
      </c>
      <c r="CEI8" s="68" t="s">
        <v>865</v>
      </c>
      <c r="CEJ8" s="65" t="s">
        <v>862</v>
      </c>
      <c r="CEK8" s="66" t="s">
        <v>863</v>
      </c>
      <c r="CEL8" s="67" t="s">
        <v>864</v>
      </c>
      <c r="CEM8" s="68" t="s">
        <v>865</v>
      </c>
      <c r="CEN8" s="65" t="s">
        <v>862</v>
      </c>
      <c r="CEO8" s="66" t="s">
        <v>863</v>
      </c>
      <c r="CEP8" s="67" t="s">
        <v>864</v>
      </c>
      <c r="CEQ8" s="68" t="s">
        <v>865</v>
      </c>
      <c r="CER8" s="65" t="s">
        <v>862</v>
      </c>
      <c r="CES8" s="66" t="s">
        <v>863</v>
      </c>
      <c r="CET8" s="67" t="s">
        <v>864</v>
      </c>
      <c r="CEU8" s="68" t="s">
        <v>865</v>
      </c>
      <c r="CEV8" s="65" t="s">
        <v>862</v>
      </c>
      <c r="CEW8" s="66" t="s">
        <v>863</v>
      </c>
      <c r="CEX8" s="67" t="s">
        <v>864</v>
      </c>
      <c r="CEY8" s="68" t="s">
        <v>865</v>
      </c>
      <c r="CEZ8" s="65" t="s">
        <v>862</v>
      </c>
      <c r="CFA8" s="66" t="s">
        <v>863</v>
      </c>
      <c r="CFB8" s="67" t="s">
        <v>864</v>
      </c>
      <c r="CFC8" s="68" t="s">
        <v>865</v>
      </c>
      <c r="CFD8" s="65" t="s">
        <v>862</v>
      </c>
      <c r="CFE8" s="66" t="s">
        <v>863</v>
      </c>
      <c r="CFF8" s="67" t="s">
        <v>864</v>
      </c>
      <c r="CFG8" s="68" t="s">
        <v>865</v>
      </c>
      <c r="CFH8" s="65" t="s">
        <v>862</v>
      </c>
      <c r="CFI8" s="66" t="s">
        <v>863</v>
      </c>
      <c r="CFJ8" s="67" t="s">
        <v>864</v>
      </c>
      <c r="CFK8" s="68" t="s">
        <v>865</v>
      </c>
      <c r="CFL8" s="65" t="s">
        <v>862</v>
      </c>
      <c r="CFM8" s="66" t="s">
        <v>863</v>
      </c>
      <c r="CFN8" s="67" t="s">
        <v>864</v>
      </c>
      <c r="CFO8" s="68" t="s">
        <v>865</v>
      </c>
      <c r="CFP8" s="65" t="s">
        <v>862</v>
      </c>
      <c r="CFQ8" s="66" t="s">
        <v>863</v>
      </c>
      <c r="CFR8" s="67" t="s">
        <v>864</v>
      </c>
      <c r="CFS8" s="68" t="s">
        <v>865</v>
      </c>
      <c r="CFT8" s="65" t="s">
        <v>862</v>
      </c>
      <c r="CFU8" s="66" t="s">
        <v>863</v>
      </c>
      <c r="CFV8" s="67" t="s">
        <v>864</v>
      </c>
      <c r="CFW8" s="68" t="s">
        <v>865</v>
      </c>
      <c r="CFX8" s="65" t="s">
        <v>862</v>
      </c>
      <c r="CFY8" s="66" t="s">
        <v>863</v>
      </c>
      <c r="CFZ8" s="67" t="s">
        <v>864</v>
      </c>
      <c r="CGA8" s="68" t="s">
        <v>865</v>
      </c>
      <c r="CGB8" s="65" t="s">
        <v>862</v>
      </c>
      <c r="CGC8" s="66" t="s">
        <v>863</v>
      </c>
      <c r="CGD8" s="67" t="s">
        <v>864</v>
      </c>
      <c r="CGE8" s="68" t="s">
        <v>865</v>
      </c>
      <c r="CGF8" s="65" t="s">
        <v>862</v>
      </c>
      <c r="CGG8" s="66" t="s">
        <v>863</v>
      </c>
      <c r="CGH8" s="67" t="s">
        <v>864</v>
      </c>
      <c r="CGI8" s="68" t="s">
        <v>865</v>
      </c>
      <c r="CGJ8" s="65" t="s">
        <v>862</v>
      </c>
      <c r="CGK8" s="66" t="s">
        <v>863</v>
      </c>
      <c r="CGL8" s="67" t="s">
        <v>864</v>
      </c>
      <c r="CGM8" s="68" t="s">
        <v>865</v>
      </c>
      <c r="CGN8" s="65" t="s">
        <v>862</v>
      </c>
      <c r="CGO8" s="66" t="s">
        <v>863</v>
      </c>
      <c r="CGP8" s="67" t="s">
        <v>864</v>
      </c>
      <c r="CGQ8" s="68" t="s">
        <v>865</v>
      </c>
      <c r="CGR8" s="65" t="s">
        <v>862</v>
      </c>
      <c r="CGS8" s="66" t="s">
        <v>863</v>
      </c>
      <c r="CGT8" s="67" t="s">
        <v>864</v>
      </c>
      <c r="CGU8" s="68" t="s">
        <v>865</v>
      </c>
      <c r="CGV8" s="65" t="s">
        <v>862</v>
      </c>
      <c r="CGW8" s="66" t="s">
        <v>863</v>
      </c>
      <c r="CGX8" s="67" t="s">
        <v>864</v>
      </c>
      <c r="CGY8" s="68" t="s">
        <v>865</v>
      </c>
      <c r="CGZ8" s="65" t="s">
        <v>862</v>
      </c>
      <c r="CHA8" s="66" t="s">
        <v>863</v>
      </c>
      <c r="CHB8" s="67" t="s">
        <v>864</v>
      </c>
      <c r="CHC8" s="68" t="s">
        <v>865</v>
      </c>
      <c r="CHD8" s="65" t="s">
        <v>862</v>
      </c>
      <c r="CHE8" s="66" t="s">
        <v>863</v>
      </c>
      <c r="CHF8" s="67" t="s">
        <v>864</v>
      </c>
      <c r="CHG8" s="68" t="s">
        <v>865</v>
      </c>
      <c r="CHH8" s="65" t="s">
        <v>862</v>
      </c>
      <c r="CHI8" s="66" t="s">
        <v>863</v>
      </c>
      <c r="CHJ8" s="67" t="s">
        <v>864</v>
      </c>
      <c r="CHK8" s="68" t="s">
        <v>865</v>
      </c>
      <c r="CHL8" s="65" t="s">
        <v>862</v>
      </c>
      <c r="CHM8" s="66" t="s">
        <v>863</v>
      </c>
      <c r="CHN8" s="67" t="s">
        <v>864</v>
      </c>
      <c r="CHO8" s="68" t="s">
        <v>865</v>
      </c>
      <c r="CHP8" s="65" t="s">
        <v>862</v>
      </c>
      <c r="CHQ8" s="66" t="s">
        <v>863</v>
      </c>
      <c r="CHR8" s="67" t="s">
        <v>864</v>
      </c>
      <c r="CHS8" s="68" t="s">
        <v>865</v>
      </c>
      <c r="CHT8" s="65" t="s">
        <v>862</v>
      </c>
      <c r="CHU8" s="66" t="s">
        <v>863</v>
      </c>
      <c r="CHV8" s="67" t="s">
        <v>864</v>
      </c>
      <c r="CHW8" s="68" t="s">
        <v>865</v>
      </c>
      <c r="CHX8" s="65" t="s">
        <v>862</v>
      </c>
      <c r="CHY8" s="66" t="s">
        <v>863</v>
      </c>
      <c r="CHZ8" s="67" t="s">
        <v>864</v>
      </c>
      <c r="CIA8" s="68" t="s">
        <v>865</v>
      </c>
      <c r="CIB8" s="65" t="s">
        <v>862</v>
      </c>
      <c r="CIC8" s="66" t="s">
        <v>863</v>
      </c>
      <c r="CID8" s="67" t="s">
        <v>864</v>
      </c>
      <c r="CIE8" s="68" t="s">
        <v>865</v>
      </c>
      <c r="CIF8" s="65" t="s">
        <v>862</v>
      </c>
      <c r="CIG8" s="66" t="s">
        <v>863</v>
      </c>
      <c r="CIH8" s="67" t="s">
        <v>864</v>
      </c>
      <c r="CII8" s="68" t="s">
        <v>865</v>
      </c>
      <c r="CIJ8" s="65" t="s">
        <v>862</v>
      </c>
      <c r="CIK8" s="66" t="s">
        <v>863</v>
      </c>
      <c r="CIL8" s="67" t="s">
        <v>864</v>
      </c>
      <c r="CIM8" s="68" t="s">
        <v>865</v>
      </c>
      <c r="CIN8" s="65" t="s">
        <v>862</v>
      </c>
      <c r="CIO8" s="66" t="s">
        <v>863</v>
      </c>
      <c r="CIP8" s="67" t="s">
        <v>864</v>
      </c>
      <c r="CIQ8" s="68" t="s">
        <v>865</v>
      </c>
      <c r="CIR8" s="65" t="s">
        <v>862</v>
      </c>
      <c r="CIS8" s="66" t="s">
        <v>863</v>
      </c>
      <c r="CIT8" s="67" t="s">
        <v>864</v>
      </c>
      <c r="CIU8" s="68" t="s">
        <v>865</v>
      </c>
      <c r="CIV8" s="65" t="s">
        <v>862</v>
      </c>
      <c r="CIW8" s="66" t="s">
        <v>863</v>
      </c>
      <c r="CIX8" s="67" t="s">
        <v>864</v>
      </c>
      <c r="CIY8" s="68" t="s">
        <v>865</v>
      </c>
      <c r="CIZ8" s="65" t="s">
        <v>862</v>
      </c>
      <c r="CJA8" s="66" t="s">
        <v>863</v>
      </c>
      <c r="CJB8" s="67" t="s">
        <v>864</v>
      </c>
      <c r="CJC8" s="68" t="s">
        <v>865</v>
      </c>
      <c r="CJD8" s="65" t="s">
        <v>862</v>
      </c>
      <c r="CJE8" s="66" t="s">
        <v>863</v>
      </c>
      <c r="CJF8" s="67" t="s">
        <v>864</v>
      </c>
      <c r="CJG8" s="68" t="s">
        <v>865</v>
      </c>
      <c r="CJH8" s="65" t="s">
        <v>862</v>
      </c>
      <c r="CJI8" s="66" t="s">
        <v>863</v>
      </c>
      <c r="CJJ8" s="67" t="s">
        <v>864</v>
      </c>
      <c r="CJK8" s="68" t="s">
        <v>865</v>
      </c>
      <c r="CJL8" s="65" t="s">
        <v>862</v>
      </c>
      <c r="CJM8" s="66" t="s">
        <v>863</v>
      </c>
      <c r="CJN8" s="67" t="s">
        <v>864</v>
      </c>
      <c r="CJO8" s="68" t="s">
        <v>865</v>
      </c>
      <c r="CJP8" s="65" t="s">
        <v>862</v>
      </c>
      <c r="CJQ8" s="66" t="s">
        <v>863</v>
      </c>
      <c r="CJR8" s="67" t="s">
        <v>864</v>
      </c>
      <c r="CJS8" s="68" t="s">
        <v>865</v>
      </c>
      <c r="CJT8" s="65" t="s">
        <v>862</v>
      </c>
      <c r="CJU8" s="66" t="s">
        <v>863</v>
      </c>
      <c r="CJV8" s="67" t="s">
        <v>864</v>
      </c>
      <c r="CJW8" s="68" t="s">
        <v>865</v>
      </c>
      <c r="CJX8" s="65" t="s">
        <v>862</v>
      </c>
      <c r="CJY8" s="66" t="s">
        <v>863</v>
      </c>
      <c r="CJZ8" s="67" t="s">
        <v>864</v>
      </c>
      <c r="CKA8" s="68" t="s">
        <v>865</v>
      </c>
      <c r="CKB8" s="65" t="s">
        <v>862</v>
      </c>
      <c r="CKC8" s="66" t="s">
        <v>863</v>
      </c>
      <c r="CKD8" s="67" t="s">
        <v>864</v>
      </c>
      <c r="CKE8" s="68" t="s">
        <v>865</v>
      </c>
      <c r="CKF8" s="65" t="s">
        <v>862</v>
      </c>
      <c r="CKG8" s="66" t="s">
        <v>863</v>
      </c>
      <c r="CKH8" s="67" t="s">
        <v>864</v>
      </c>
      <c r="CKI8" s="68" t="s">
        <v>865</v>
      </c>
      <c r="CKJ8" s="65" t="s">
        <v>862</v>
      </c>
      <c r="CKK8" s="66" t="s">
        <v>863</v>
      </c>
      <c r="CKL8" s="67" t="s">
        <v>864</v>
      </c>
      <c r="CKM8" s="68" t="s">
        <v>865</v>
      </c>
      <c r="CKN8" s="65" t="s">
        <v>862</v>
      </c>
      <c r="CKO8" s="66" t="s">
        <v>863</v>
      </c>
      <c r="CKP8" s="67" t="s">
        <v>864</v>
      </c>
      <c r="CKQ8" s="68" t="s">
        <v>865</v>
      </c>
      <c r="CKR8" s="65" t="s">
        <v>862</v>
      </c>
      <c r="CKS8" s="66" t="s">
        <v>863</v>
      </c>
      <c r="CKT8" s="67" t="s">
        <v>864</v>
      </c>
      <c r="CKU8" s="68" t="s">
        <v>865</v>
      </c>
      <c r="CKV8" s="65" t="s">
        <v>862</v>
      </c>
      <c r="CKW8" s="66" t="s">
        <v>863</v>
      </c>
      <c r="CKX8" s="67" t="s">
        <v>864</v>
      </c>
      <c r="CKY8" s="68" t="s">
        <v>865</v>
      </c>
      <c r="CKZ8" s="65" t="s">
        <v>862</v>
      </c>
      <c r="CLA8" s="66" t="s">
        <v>863</v>
      </c>
      <c r="CLB8" s="67" t="s">
        <v>864</v>
      </c>
      <c r="CLC8" s="68" t="s">
        <v>865</v>
      </c>
      <c r="CLD8" s="65" t="s">
        <v>862</v>
      </c>
      <c r="CLE8" s="66" t="s">
        <v>863</v>
      </c>
      <c r="CLF8" s="67" t="s">
        <v>864</v>
      </c>
      <c r="CLG8" s="68" t="s">
        <v>865</v>
      </c>
      <c r="CLH8" s="65" t="s">
        <v>862</v>
      </c>
      <c r="CLI8" s="66" t="s">
        <v>863</v>
      </c>
      <c r="CLJ8" s="67" t="s">
        <v>864</v>
      </c>
      <c r="CLK8" s="68" t="s">
        <v>865</v>
      </c>
      <c r="CLL8" s="65" t="s">
        <v>862</v>
      </c>
      <c r="CLM8" s="66" t="s">
        <v>863</v>
      </c>
      <c r="CLN8" s="67" t="s">
        <v>864</v>
      </c>
      <c r="CLO8" s="68" t="s">
        <v>865</v>
      </c>
      <c r="CLP8" s="65" t="s">
        <v>862</v>
      </c>
      <c r="CLQ8" s="66" t="s">
        <v>863</v>
      </c>
      <c r="CLR8" s="67" t="s">
        <v>864</v>
      </c>
      <c r="CLS8" s="68" t="s">
        <v>865</v>
      </c>
      <c r="CLT8" s="65" t="s">
        <v>862</v>
      </c>
      <c r="CLU8" s="66" t="s">
        <v>863</v>
      </c>
      <c r="CLV8" s="67" t="s">
        <v>864</v>
      </c>
      <c r="CLW8" s="68" t="s">
        <v>865</v>
      </c>
      <c r="CLX8" s="65" t="s">
        <v>862</v>
      </c>
      <c r="CLY8" s="66" t="s">
        <v>863</v>
      </c>
      <c r="CLZ8" s="67" t="s">
        <v>864</v>
      </c>
      <c r="CMA8" s="68" t="s">
        <v>865</v>
      </c>
      <c r="CMB8" s="65" t="s">
        <v>862</v>
      </c>
      <c r="CMC8" s="66" t="s">
        <v>863</v>
      </c>
      <c r="CMD8" s="67" t="s">
        <v>864</v>
      </c>
      <c r="CME8" s="68" t="s">
        <v>865</v>
      </c>
      <c r="CMF8" s="65" t="s">
        <v>862</v>
      </c>
      <c r="CMG8" s="66" t="s">
        <v>863</v>
      </c>
      <c r="CMH8" s="67" t="s">
        <v>864</v>
      </c>
      <c r="CMI8" s="68" t="s">
        <v>865</v>
      </c>
      <c r="CMJ8" s="65" t="s">
        <v>862</v>
      </c>
      <c r="CMK8" s="66" t="s">
        <v>863</v>
      </c>
      <c r="CML8" s="67" t="s">
        <v>864</v>
      </c>
      <c r="CMM8" s="68" t="s">
        <v>865</v>
      </c>
      <c r="CMN8" s="65" t="s">
        <v>862</v>
      </c>
      <c r="CMO8" s="66" t="s">
        <v>863</v>
      </c>
      <c r="CMP8" s="67" t="s">
        <v>864</v>
      </c>
      <c r="CMQ8" s="68" t="s">
        <v>865</v>
      </c>
      <c r="CMR8" s="65" t="s">
        <v>862</v>
      </c>
      <c r="CMS8" s="66" t="s">
        <v>863</v>
      </c>
      <c r="CMT8" s="67" t="s">
        <v>864</v>
      </c>
      <c r="CMU8" s="68" t="s">
        <v>865</v>
      </c>
      <c r="CMV8" s="65" t="s">
        <v>862</v>
      </c>
      <c r="CMW8" s="66" t="s">
        <v>863</v>
      </c>
      <c r="CMX8" s="67" t="s">
        <v>864</v>
      </c>
      <c r="CMY8" s="68" t="s">
        <v>865</v>
      </c>
      <c r="CMZ8" s="65" t="s">
        <v>862</v>
      </c>
      <c r="CNA8" s="66" t="s">
        <v>863</v>
      </c>
      <c r="CNB8" s="67" t="s">
        <v>864</v>
      </c>
      <c r="CNC8" s="68" t="s">
        <v>865</v>
      </c>
      <c r="CND8" s="65" t="s">
        <v>862</v>
      </c>
      <c r="CNE8" s="66" t="s">
        <v>863</v>
      </c>
      <c r="CNF8" s="67" t="s">
        <v>864</v>
      </c>
      <c r="CNG8" s="68" t="s">
        <v>865</v>
      </c>
      <c r="CNH8" s="65" t="s">
        <v>862</v>
      </c>
      <c r="CNI8" s="66" t="s">
        <v>863</v>
      </c>
      <c r="CNJ8" s="67" t="s">
        <v>864</v>
      </c>
      <c r="CNK8" s="68" t="s">
        <v>865</v>
      </c>
      <c r="CNL8" s="65" t="s">
        <v>862</v>
      </c>
      <c r="CNM8" s="66" t="s">
        <v>863</v>
      </c>
      <c r="CNN8" s="67" t="s">
        <v>864</v>
      </c>
      <c r="CNO8" s="68" t="s">
        <v>865</v>
      </c>
      <c r="CNP8" s="65" t="s">
        <v>862</v>
      </c>
      <c r="CNQ8" s="66" t="s">
        <v>863</v>
      </c>
      <c r="CNR8" s="67" t="s">
        <v>864</v>
      </c>
      <c r="CNS8" s="68" t="s">
        <v>865</v>
      </c>
      <c r="CNT8" s="65" t="s">
        <v>862</v>
      </c>
      <c r="CNU8" s="66" t="s">
        <v>863</v>
      </c>
      <c r="CNV8" s="67" t="s">
        <v>864</v>
      </c>
      <c r="CNW8" s="68" t="s">
        <v>865</v>
      </c>
      <c r="CNX8" s="65" t="s">
        <v>862</v>
      </c>
      <c r="CNY8" s="66" t="s">
        <v>863</v>
      </c>
      <c r="CNZ8" s="67" t="s">
        <v>864</v>
      </c>
      <c r="COA8" s="68" t="s">
        <v>865</v>
      </c>
      <c r="COB8" s="65" t="s">
        <v>862</v>
      </c>
      <c r="COC8" s="66" t="s">
        <v>863</v>
      </c>
      <c r="COD8" s="67" t="s">
        <v>864</v>
      </c>
      <c r="COE8" s="68" t="s">
        <v>865</v>
      </c>
      <c r="COF8" s="65" t="s">
        <v>862</v>
      </c>
      <c r="COG8" s="66" t="s">
        <v>863</v>
      </c>
      <c r="COH8" s="67" t="s">
        <v>864</v>
      </c>
      <c r="COI8" s="68" t="s">
        <v>865</v>
      </c>
      <c r="COJ8" s="65" t="s">
        <v>862</v>
      </c>
      <c r="COK8" s="66" t="s">
        <v>863</v>
      </c>
      <c r="COL8" s="67" t="s">
        <v>864</v>
      </c>
      <c r="COM8" s="68" t="s">
        <v>865</v>
      </c>
      <c r="CON8" s="65" t="s">
        <v>862</v>
      </c>
      <c r="COO8" s="66" t="s">
        <v>863</v>
      </c>
      <c r="COP8" s="67" t="s">
        <v>864</v>
      </c>
      <c r="COQ8" s="68" t="s">
        <v>865</v>
      </c>
      <c r="COR8" s="65" t="s">
        <v>862</v>
      </c>
      <c r="COS8" s="66" t="s">
        <v>863</v>
      </c>
      <c r="COT8" s="67" t="s">
        <v>864</v>
      </c>
      <c r="COU8" s="68" t="s">
        <v>865</v>
      </c>
      <c r="COV8" s="65" t="s">
        <v>862</v>
      </c>
      <c r="COW8" s="66" t="s">
        <v>863</v>
      </c>
      <c r="COX8" s="67" t="s">
        <v>864</v>
      </c>
      <c r="COY8" s="68" t="s">
        <v>865</v>
      </c>
      <c r="COZ8" s="65" t="s">
        <v>862</v>
      </c>
      <c r="CPA8" s="66" t="s">
        <v>863</v>
      </c>
      <c r="CPB8" s="67" t="s">
        <v>864</v>
      </c>
      <c r="CPC8" s="68" t="s">
        <v>865</v>
      </c>
      <c r="CPD8" s="65" t="s">
        <v>862</v>
      </c>
      <c r="CPE8" s="66" t="s">
        <v>863</v>
      </c>
      <c r="CPF8" s="67" t="s">
        <v>864</v>
      </c>
      <c r="CPG8" s="68" t="s">
        <v>865</v>
      </c>
      <c r="CPH8" s="65" t="s">
        <v>862</v>
      </c>
      <c r="CPI8" s="66" t="s">
        <v>863</v>
      </c>
      <c r="CPJ8" s="67" t="s">
        <v>864</v>
      </c>
      <c r="CPK8" s="68" t="s">
        <v>865</v>
      </c>
      <c r="CPL8" s="65" t="s">
        <v>862</v>
      </c>
      <c r="CPM8" s="66" t="s">
        <v>863</v>
      </c>
      <c r="CPN8" s="67" t="s">
        <v>864</v>
      </c>
      <c r="CPO8" s="68" t="s">
        <v>865</v>
      </c>
      <c r="CPP8" s="65" t="s">
        <v>862</v>
      </c>
      <c r="CPQ8" s="66" t="s">
        <v>863</v>
      </c>
      <c r="CPR8" s="67" t="s">
        <v>864</v>
      </c>
      <c r="CPS8" s="68" t="s">
        <v>865</v>
      </c>
      <c r="CPT8" s="65" t="s">
        <v>862</v>
      </c>
      <c r="CPU8" s="66" t="s">
        <v>863</v>
      </c>
      <c r="CPV8" s="67" t="s">
        <v>864</v>
      </c>
      <c r="CPW8" s="68" t="s">
        <v>865</v>
      </c>
      <c r="CPX8" s="65" t="s">
        <v>862</v>
      </c>
      <c r="CPY8" s="66" t="s">
        <v>863</v>
      </c>
      <c r="CPZ8" s="67" t="s">
        <v>864</v>
      </c>
      <c r="CQA8" s="68" t="s">
        <v>865</v>
      </c>
      <c r="CQB8" s="65" t="s">
        <v>862</v>
      </c>
      <c r="CQC8" s="66" t="s">
        <v>863</v>
      </c>
      <c r="CQD8" s="67" t="s">
        <v>864</v>
      </c>
      <c r="CQE8" s="68" t="s">
        <v>865</v>
      </c>
      <c r="CQF8" s="65" t="s">
        <v>862</v>
      </c>
      <c r="CQG8" s="66" t="s">
        <v>863</v>
      </c>
      <c r="CQH8" s="67" t="s">
        <v>864</v>
      </c>
      <c r="CQI8" s="68" t="s">
        <v>865</v>
      </c>
      <c r="CQJ8" s="65" t="s">
        <v>862</v>
      </c>
      <c r="CQK8" s="66" t="s">
        <v>863</v>
      </c>
      <c r="CQL8" s="67" t="s">
        <v>864</v>
      </c>
      <c r="CQM8" s="68" t="s">
        <v>865</v>
      </c>
      <c r="CQN8" s="65" t="s">
        <v>862</v>
      </c>
      <c r="CQO8" s="66" t="s">
        <v>863</v>
      </c>
      <c r="CQP8" s="67" t="s">
        <v>864</v>
      </c>
      <c r="CQQ8" s="68" t="s">
        <v>865</v>
      </c>
      <c r="CQR8" s="65" t="s">
        <v>862</v>
      </c>
      <c r="CQS8" s="66" t="s">
        <v>863</v>
      </c>
      <c r="CQT8" s="67" t="s">
        <v>864</v>
      </c>
      <c r="CQU8" s="68" t="s">
        <v>865</v>
      </c>
      <c r="CQV8" s="65" t="s">
        <v>862</v>
      </c>
      <c r="CQW8" s="66" t="s">
        <v>863</v>
      </c>
      <c r="CQX8" s="67" t="s">
        <v>864</v>
      </c>
      <c r="CQY8" s="68" t="s">
        <v>865</v>
      </c>
      <c r="CQZ8" s="65" t="s">
        <v>862</v>
      </c>
      <c r="CRA8" s="66" t="s">
        <v>863</v>
      </c>
      <c r="CRB8" s="67" t="s">
        <v>864</v>
      </c>
      <c r="CRC8" s="68" t="s">
        <v>865</v>
      </c>
      <c r="CRD8" s="65" t="s">
        <v>862</v>
      </c>
      <c r="CRE8" s="66" t="s">
        <v>863</v>
      </c>
      <c r="CRF8" s="67" t="s">
        <v>864</v>
      </c>
      <c r="CRG8" s="68" t="s">
        <v>865</v>
      </c>
      <c r="CRH8" s="65" t="s">
        <v>862</v>
      </c>
      <c r="CRI8" s="66" t="s">
        <v>863</v>
      </c>
      <c r="CRJ8" s="67" t="s">
        <v>864</v>
      </c>
      <c r="CRK8" s="68" t="s">
        <v>865</v>
      </c>
      <c r="CRL8" s="65" t="s">
        <v>862</v>
      </c>
      <c r="CRM8" s="66" t="s">
        <v>863</v>
      </c>
      <c r="CRN8" s="67" t="s">
        <v>864</v>
      </c>
      <c r="CRO8" s="68" t="s">
        <v>865</v>
      </c>
      <c r="CRP8" s="65" t="s">
        <v>862</v>
      </c>
      <c r="CRQ8" s="66" t="s">
        <v>863</v>
      </c>
      <c r="CRR8" s="67" t="s">
        <v>864</v>
      </c>
      <c r="CRS8" s="68" t="s">
        <v>865</v>
      </c>
      <c r="CRT8" s="65" t="s">
        <v>862</v>
      </c>
      <c r="CRU8" s="66" t="s">
        <v>863</v>
      </c>
      <c r="CRV8" s="67" t="s">
        <v>864</v>
      </c>
      <c r="CRW8" s="68" t="s">
        <v>865</v>
      </c>
      <c r="CRX8" s="65" t="s">
        <v>862</v>
      </c>
      <c r="CRY8" s="66" t="s">
        <v>863</v>
      </c>
      <c r="CRZ8" s="67" t="s">
        <v>864</v>
      </c>
      <c r="CSA8" s="68" t="s">
        <v>865</v>
      </c>
      <c r="CSB8" s="65" t="s">
        <v>862</v>
      </c>
      <c r="CSC8" s="66" t="s">
        <v>863</v>
      </c>
      <c r="CSD8" s="67" t="s">
        <v>864</v>
      </c>
      <c r="CSE8" s="68" t="s">
        <v>865</v>
      </c>
      <c r="CSF8" s="65" t="s">
        <v>862</v>
      </c>
      <c r="CSG8" s="66" t="s">
        <v>863</v>
      </c>
      <c r="CSH8" s="67" t="s">
        <v>864</v>
      </c>
      <c r="CSI8" s="68" t="s">
        <v>865</v>
      </c>
      <c r="CSJ8" s="65" t="s">
        <v>862</v>
      </c>
      <c r="CSK8" s="66" t="s">
        <v>863</v>
      </c>
      <c r="CSL8" s="67" t="s">
        <v>864</v>
      </c>
      <c r="CSM8" s="68" t="s">
        <v>865</v>
      </c>
      <c r="CSN8" s="65" t="s">
        <v>862</v>
      </c>
      <c r="CSO8" s="66" t="s">
        <v>863</v>
      </c>
      <c r="CSP8" s="67" t="s">
        <v>864</v>
      </c>
      <c r="CSQ8" s="68" t="s">
        <v>865</v>
      </c>
      <c r="CSR8" s="65" t="s">
        <v>862</v>
      </c>
      <c r="CSS8" s="66" t="s">
        <v>863</v>
      </c>
      <c r="CST8" s="67" t="s">
        <v>864</v>
      </c>
      <c r="CSU8" s="68" t="s">
        <v>865</v>
      </c>
      <c r="CSV8" s="65" t="s">
        <v>862</v>
      </c>
      <c r="CSW8" s="66" t="s">
        <v>863</v>
      </c>
      <c r="CSX8" s="67" t="s">
        <v>864</v>
      </c>
      <c r="CSY8" s="68" t="s">
        <v>865</v>
      </c>
      <c r="CSZ8" s="65" t="s">
        <v>862</v>
      </c>
      <c r="CTA8" s="66" t="s">
        <v>863</v>
      </c>
      <c r="CTB8" s="67" t="s">
        <v>864</v>
      </c>
      <c r="CTC8" s="68" t="s">
        <v>865</v>
      </c>
      <c r="CTD8" s="65" t="s">
        <v>862</v>
      </c>
      <c r="CTE8" s="66" t="s">
        <v>863</v>
      </c>
      <c r="CTF8" s="67" t="s">
        <v>864</v>
      </c>
      <c r="CTG8" s="68" t="s">
        <v>865</v>
      </c>
      <c r="CTH8" s="65" t="s">
        <v>862</v>
      </c>
      <c r="CTI8" s="66" t="s">
        <v>863</v>
      </c>
      <c r="CTJ8" s="67" t="s">
        <v>864</v>
      </c>
      <c r="CTK8" s="68" t="s">
        <v>865</v>
      </c>
      <c r="CTL8" s="65" t="s">
        <v>862</v>
      </c>
      <c r="CTM8" s="66" t="s">
        <v>863</v>
      </c>
      <c r="CTN8" s="67" t="s">
        <v>864</v>
      </c>
      <c r="CTO8" s="68" t="s">
        <v>865</v>
      </c>
      <c r="CTP8" s="65" t="s">
        <v>862</v>
      </c>
      <c r="CTQ8" s="66" t="s">
        <v>863</v>
      </c>
      <c r="CTR8" s="67" t="s">
        <v>864</v>
      </c>
      <c r="CTS8" s="68" t="s">
        <v>865</v>
      </c>
      <c r="CTT8" s="65" t="s">
        <v>862</v>
      </c>
      <c r="CTU8" s="66" t="s">
        <v>863</v>
      </c>
      <c r="CTV8" s="67" t="s">
        <v>864</v>
      </c>
      <c r="CTW8" s="68" t="s">
        <v>865</v>
      </c>
      <c r="CTX8" s="65" t="s">
        <v>862</v>
      </c>
      <c r="CTY8" s="66" t="s">
        <v>863</v>
      </c>
      <c r="CTZ8" s="67" t="s">
        <v>864</v>
      </c>
      <c r="CUA8" s="68" t="s">
        <v>865</v>
      </c>
      <c r="CUB8" s="65" t="s">
        <v>862</v>
      </c>
      <c r="CUC8" s="66" t="s">
        <v>863</v>
      </c>
      <c r="CUD8" s="67" t="s">
        <v>864</v>
      </c>
      <c r="CUE8" s="68" t="s">
        <v>865</v>
      </c>
      <c r="CUF8" s="65" t="s">
        <v>862</v>
      </c>
      <c r="CUG8" s="66" t="s">
        <v>863</v>
      </c>
      <c r="CUH8" s="67" t="s">
        <v>864</v>
      </c>
      <c r="CUI8" s="68" t="s">
        <v>865</v>
      </c>
      <c r="CUJ8" s="65" t="s">
        <v>862</v>
      </c>
      <c r="CUK8" s="66" t="s">
        <v>863</v>
      </c>
      <c r="CUL8" s="67" t="s">
        <v>864</v>
      </c>
      <c r="CUM8" s="68" t="s">
        <v>865</v>
      </c>
      <c r="CUN8" s="65" t="s">
        <v>862</v>
      </c>
      <c r="CUO8" s="66" t="s">
        <v>863</v>
      </c>
      <c r="CUP8" s="67" t="s">
        <v>864</v>
      </c>
      <c r="CUQ8" s="68" t="s">
        <v>865</v>
      </c>
      <c r="CUR8" s="65" t="s">
        <v>862</v>
      </c>
      <c r="CUS8" s="66" t="s">
        <v>863</v>
      </c>
      <c r="CUT8" s="67" t="s">
        <v>864</v>
      </c>
      <c r="CUU8" s="68" t="s">
        <v>865</v>
      </c>
      <c r="CUV8" s="65" t="s">
        <v>862</v>
      </c>
      <c r="CUW8" s="66" t="s">
        <v>863</v>
      </c>
      <c r="CUX8" s="67" t="s">
        <v>864</v>
      </c>
      <c r="CUY8" s="68" t="s">
        <v>865</v>
      </c>
      <c r="CUZ8" s="65" t="s">
        <v>862</v>
      </c>
      <c r="CVA8" s="66" t="s">
        <v>863</v>
      </c>
      <c r="CVB8" s="67" t="s">
        <v>864</v>
      </c>
      <c r="CVC8" s="68" t="s">
        <v>865</v>
      </c>
      <c r="CVD8" s="65" t="s">
        <v>862</v>
      </c>
      <c r="CVE8" s="66" t="s">
        <v>863</v>
      </c>
      <c r="CVF8" s="67" t="s">
        <v>864</v>
      </c>
      <c r="CVG8" s="68" t="s">
        <v>865</v>
      </c>
      <c r="CVH8" s="65" t="s">
        <v>862</v>
      </c>
      <c r="CVI8" s="66" t="s">
        <v>863</v>
      </c>
      <c r="CVJ8" s="67" t="s">
        <v>864</v>
      </c>
      <c r="CVK8" s="68" t="s">
        <v>865</v>
      </c>
      <c r="CVL8" s="65" t="s">
        <v>862</v>
      </c>
      <c r="CVM8" s="66" t="s">
        <v>863</v>
      </c>
      <c r="CVN8" s="67" t="s">
        <v>864</v>
      </c>
      <c r="CVO8" s="68" t="s">
        <v>865</v>
      </c>
      <c r="CVP8" s="65" t="s">
        <v>862</v>
      </c>
      <c r="CVQ8" s="66" t="s">
        <v>863</v>
      </c>
      <c r="CVR8" s="67" t="s">
        <v>864</v>
      </c>
      <c r="CVS8" s="68" t="s">
        <v>865</v>
      </c>
      <c r="CVT8" s="65" t="s">
        <v>862</v>
      </c>
      <c r="CVU8" s="66" t="s">
        <v>863</v>
      </c>
      <c r="CVV8" s="67" t="s">
        <v>864</v>
      </c>
      <c r="CVW8" s="68" t="s">
        <v>865</v>
      </c>
      <c r="CVX8" s="65" t="s">
        <v>862</v>
      </c>
      <c r="CVY8" s="66" t="s">
        <v>863</v>
      </c>
      <c r="CVZ8" s="67" t="s">
        <v>864</v>
      </c>
      <c r="CWA8" s="68" t="s">
        <v>865</v>
      </c>
      <c r="CWB8" s="65" t="s">
        <v>862</v>
      </c>
      <c r="CWC8" s="66" t="s">
        <v>863</v>
      </c>
      <c r="CWD8" s="67" t="s">
        <v>864</v>
      </c>
      <c r="CWE8" s="68" t="s">
        <v>865</v>
      </c>
      <c r="CWF8" s="65" t="s">
        <v>862</v>
      </c>
      <c r="CWG8" s="66" t="s">
        <v>863</v>
      </c>
      <c r="CWH8" s="67" t="s">
        <v>864</v>
      </c>
      <c r="CWI8" s="68" t="s">
        <v>865</v>
      </c>
      <c r="CWJ8" s="65" t="s">
        <v>862</v>
      </c>
      <c r="CWK8" s="66" t="s">
        <v>863</v>
      </c>
      <c r="CWL8" s="67" t="s">
        <v>864</v>
      </c>
      <c r="CWM8" s="68" t="s">
        <v>865</v>
      </c>
      <c r="CWN8" s="65" t="s">
        <v>862</v>
      </c>
      <c r="CWO8" s="66" t="s">
        <v>863</v>
      </c>
      <c r="CWP8" s="67" t="s">
        <v>864</v>
      </c>
      <c r="CWQ8" s="68" t="s">
        <v>865</v>
      </c>
      <c r="CWR8" s="65" t="s">
        <v>862</v>
      </c>
      <c r="CWS8" s="66" t="s">
        <v>863</v>
      </c>
      <c r="CWT8" s="67" t="s">
        <v>864</v>
      </c>
      <c r="CWU8" s="68" t="s">
        <v>865</v>
      </c>
      <c r="CWV8" s="65" t="s">
        <v>862</v>
      </c>
      <c r="CWW8" s="66" t="s">
        <v>863</v>
      </c>
      <c r="CWX8" s="67" t="s">
        <v>864</v>
      </c>
      <c r="CWY8" s="68" t="s">
        <v>865</v>
      </c>
      <c r="CWZ8" s="65" t="s">
        <v>862</v>
      </c>
      <c r="CXA8" s="66" t="s">
        <v>863</v>
      </c>
      <c r="CXB8" s="67" t="s">
        <v>864</v>
      </c>
      <c r="CXC8" s="68" t="s">
        <v>865</v>
      </c>
      <c r="CXD8" s="65" t="s">
        <v>862</v>
      </c>
      <c r="CXE8" s="66" t="s">
        <v>863</v>
      </c>
      <c r="CXF8" s="67" t="s">
        <v>864</v>
      </c>
      <c r="CXG8" s="68" t="s">
        <v>865</v>
      </c>
      <c r="CXH8" s="65" t="s">
        <v>862</v>
      </c>
      <c r="CXI8" s="66" t="s">
        <v>863</v>
      </c>
      <c r="CXJ8" s="67" t="s">
        <v>864</v>
      </c>
      <c r="CXK8" s="68" t="s">
        <v>865</v>
      </c>
      <c r="CXL8" s="65" t="s">
        <v>862</v>
      </c>
      <c r="CXM8" s="66" t="s">
        <v>863</v>
      </c>
      <c r="CXN8" s="67" t="s">
        <v>864</v>
      </c>
      <c r="CXO8" s="68" t="s">
        <v>865</v>
      </c>
      <c r="CXP8" s="65" t="s">
        <v>862</v>
      </c>
      <c r="CXQ8" s="66" t="s">
        <v>863</v>
      </c>
      <c r="CXR8" s="67" t="s">
        <v>864</v>
      </c>
      <c r="CXS8" s="68" t="s">
        <v>865</v>
      </c>
      <c r="CXT8" s="65" t="s">
        <v>862</v>
      </c>
      <c r="CXU8" s="66" t="s">
        <v>863</v>
      </c>
      <c r="CXV8" s="67" t="s">
        <v>864</v>
      </c>
      <c r="CXW8" s="68" t="s">
        <v>865</v>
      </c>
      <c r="CXX8" s="65" t="s">
        <v>862</v>
      </c>
      <c r="CXY8" s="66" t="s">
        <v>863</v>
      </c>
      <c r="CXZ8" s="67" t="s">
        <v>864</v>
      </c>
      <c r="CYA8" s="68" t="s">
        <v>865</v>
      </c>
      <c r="CYB8" s="65" t="s">
        <v>862</v>
      </c>
      <c r="CYC8" s="66" t="s">
        <v>863</v>
      </c>
      <c r="CYD8" s="67" t="s">
        <v>864</v>
      </c>
      <c r="CYE8" s="68" t="s">
        <v>865</v>
      </c>
      <c r="CYF8" s="65" t="s">
        <v>862</v>
      </c>
      <c r="CYG8" s="66" t="s">
        <v>863</v>
      </c>
      <c r="CYH8" s="67" t="s">
        <v>864</v>
      </c>
      <c r="CYI8" s="68" t="s">
        <v>865</v>
      </c>
      <c r="CYJ8" s="65" t="s">
        <v>862</v>
      </c>
      <c r="CYK8" s="66" t="s">
        <v>863</v>
      </c>
      <c r="CYL8" s="67" t="s">
        <v>864</v>
      </c>
      <c r="CYM8" s="68" t="s">
        <v>865</v>
      </c>
      <c r="CYN8" s="65" t="s">
        <v>862</v>
      </c>
      <c r="CYO8" s="66" t="s">
        <v>863</v>
      </c>
      <c r="CYP8" s="67" t="s">
        <v>864</v>
      </c>
      <c r="CYQ8" s="68" t="s">
        <v>865</v>
      </c>
      <c r="CYR8" s="65" t="s">
        <v>862</v>
      </c>
      <c r="CYS8" s="66" t="s">
        <v>863</v>
      </c>
      <c r="CYT8" s="67" t="s">
        <v>864</v>
      </c>
      <c r="CYU8" s="68" t="s">
        <v>865</v>
      </c>
      <c r="CYV8" s="65" t="s">
        <v>862</v>
      </c>
      <c r="CYW8" s="66" t="s">
        <v>863</v>
      </c>
      <c r="CYX8" s="67" t="s">
        <v>864</v>
      </c>
      <c r="CYY8" s="68" t="s">
        <v>865</v>
      </c>
      <c r="CYZ8" s="65" t="s">
        <v>862</v>
      </c>
      <c r="CZA8" s="66" t="s">
        <v>863</v>
      </c>
      <c r="CZB8" s="67" t="s">
        <v>864</v>
      </c>
      <c r="CZC8" s="68" t="s">
        <v>865</v>
      </c>
      <c r="CZD8" s="65" t="s">
        <v>862</v>
      </c>
      <c r="CZE8" s="66" t="s">
        <v>863</v>
      </c>
      <c r="CZF8" s="67" t="s">
        <v>864</v>
      </c>
      <c r="CZG8" s="68" t="s">
        <v>865</v>
      </c>
      <c r="CZH8" s="65" t="s">
        <v>862</v>
      </c>
      <c r="CZI8" s="66" t="s">
        <v>863</v>
      </c>
      <c r="CZJ8" s="67" t="s">
        <v>864</v>
      </c>
      <c r="CZK8" s="68" t="s">
        <v>865</v>
      </c>
      <c r="CZL8" s="65" t="s">
        <v>862</v>
      </c>
      <c r="CZM8" s="66" t="s">
        <v>863</v>
      </c>
      <c r="CZN8" s="67" t="s">
        <v>864</v>
      </c>
      <c r="CZO8" s="68" t="s">
        <v>865</v>
      </c>
      <c r="CZP8" s="65" t="s">
        <v>862</v>
      </c>
      <c r="CZQ8" s="66" t="s">
        <v>863</v>
      </c>
      <c r="CZR8" s="67" t="s">
        <v>864</v>
      </c>
      <c r="CZS8" s="68" t="s">
        <v>865</v>
      </c>
      <c r="CZT8" s="65" t="s">
        <v>862</v>
      </c>
      <c r="CZU8" s="66" t="s">
        <v>863</v>
      </c>
      <c r="CZV8" s="67" t="s">
        <v>864</v>
      </c>
      <c r="CZW8" s="68" t="s">
        <v>865</v>
      </c>
      <c r="CZX8" s="65" t="s">
        <v>862</v>
      </c>
      <c r="CZY8" s="66" t="s">
        <v>863</v>
      </c>
      <c r="CZZ8" s="67" t="s">
        <v>864</v>
      </c>
      <c r="DAA8" s="68" t="s">
        <v>865</v>
      </c>
      <c r="DAB8" s="65" t="s">
        <v>862</v>
      </c>
      <c r="DAC8" s="66" t="s">
        <v>863</v>
      </c>
      <c r="DAD8" s="67" t="s">
        <v>864</v>
      </c>
      <c r="DAE8" s="68" t="s">
        <v>865</v>
      </c>
      <c r="DAF8" s="65" t="s">
        <v>862</v>
      </c>
      <c r="DAG8" s="66" t="s">
        <v>863</v>
      </c>
      <c r="DAH8" s="67" t="s">
        <v>864</v>
      </c>
      <c r="DAI8" s="68" t="s">
        <v>865</v>
      </c>
      <c r="DAJ8" s="65" t="s">
        <v>862</v>
      </c>
      <c r="DAK8" s="66" t="s">
        <v>863</v>
      </c>
      <c r="DAL8" s="67" t="s">
        <v>864</v>
      </c>
      <c r="DAM8" s="68" t="s">
        <v>865</v>
      </c>
      <c r="DAN8" s="65" t="s">
        <v>862</v>
      </c>
      <c r="DAO8" s="66" t="s">
        <v>863</v>
      </c>
      <c r="DAP8" s="67" t="s">
        <v>864</v>
      </c>
      <c r="DAQ8" s="68" t="s">
        <v>865</v>
      </c>
      <c r="DAR8" s="65" t="s">
        <v>862</v>
      </c>
      <c r="DAS8" s="66" t="s">
        <v>863</v>
      </c>
      <c r="DAT8" s="67" t="s">
        <v>864</v>
      </c>
      <c r="DAU8" s="68" t="s">
        <v>865</v>
      </c>
      <c r="DAV8" s="65" t="s">
        <v>862</v>
      </c>
      <c r="DAW8" s="66" t="s">
        <v>863</v>
      </c>
      <c r="DAX8" s="67" t="s">
        <v>864</v>
      </c>
      <c r="DAY8" s="68" t="s">
        <v>865</v>
      </c>
      <c r="DAZ8" s="65" t="s">
        <v>862</v>
      </c>
      <c r="DBA8" s="66" t="s">
        <v>863</v>
      </c>
      <c r="DBB8" s="67" t="s">
        <v>864</v>
      </c>
      <c r="DBC8" s="68" t="s">
        <v>865</v>
      </c>
      <c r="DBD8" s="65" t="s">
        <v>862</v>
      </c>
      <c r="DBE8" s="66" t="s">
        <v>863</v>
      </c>
      <c r="DBF8" s="67" t="s">
        <v>864</v>
      </c>
      <c r="DBG8" s="68" t="s">
        <v>865</v>
      </c>
      <c r="DBH8" s="65" t="s">
        <v>862</v>
      </c>
      <c r="DBI8" s="66" t="s">
        <v>863</v>
      </c>
      <c r="DBJ8" s="67" t="s">
        <v>864</v>
      </c>
      <c r="DBK8" s="68" t="s">
        <v>865</v>
      </c>
      <c r="DBL8" s="65" t="s">
        <v>862</v>
      </c>
      <c r="DBM8" s="66" t="s">
        <v>863</v>
      </c>
      <c r="DBN8" s="67" t="s">
        <v>864</v>
      </c>
      <c r="DBO8" s="68" t="s">
        <v>865</v>
      </c>
      <c r="DBP8" s="65" t="s">
        <v>862</v>
      </c>
      <c r="DBQ8" s="66" t="s">
        <v>863</v>
      </c>
      <c r="DBR8" s="67" t="s">
        <v>864</v>
      </c>
      <c r="DBS8" s="68" t="s">
        <v>865</v>
      </c>
      <c r="DBT8" s="65" t="s">
        <v>862</v>
      </c>
      <c r="DBU8" s="66" t="s">
        <v>863</v>
      </c>
      <c r="DBV8" s="67" t="s">
        <v>864</v>
      </c>
      <c r="DBW8" s="68" t="s">
        <v>865</v>
      </c>
      <c r="DBX8" s="65" t="s">
        <v>862</v>
      </c>
      <c r="DBY8" s="66" t="s">
        <v>863</v>
      </c>
      <c r="DBZ8" s="67" t="s">
        <v>864</v>
      </c>
      <c r="DCA8" s="68" t="s">
        <v>865</v>
      </c>
      <c r="DCB8" s="65" t="s">
        <v>862</v>
      </c>
      <c r="DCC8" s="66" t="s">
        <v>863</v>
      </c>
      <c r="DCD8" s="67" t="s">
        <v>864</v>
      </c>
      <c r="DCE8" s="68" t="s">
        <v>865</v>
      </c>
      <c r="DCF8" s="65" t="s">
        <v>862</v>
      </c>
      <c r="DCG8" s="66" t="s">
        <v>863</v>
      </c>
      <c r="DCH8" s="67" t="s">
        <v>864</v>
      </c>
      <c r="DCI8" s="68" t="s">
        <v>865</v>
      </c>
      <c r="DCJ8" s="65" t="s">
        <v>862</v>
      </c>
      <c r="DCK8" s="66" t="s">
        <v>863</v>
      </c>
      <c r="DCL8" s="67" t="s">
        <v>864</v>
      </c>
      <c r="DCM8" s="68" t="s">
        <v>865</v>
      </c>
      <c r="DCN8" s="65" t="s">
        <v>862</v>
      </c>
      <c r="DCO8" s="66" t="s">
        <v>863</v>
      </c>
      <c r="DCP8" s="67" t="s">
        <v>864</v>
      </c>
      <c r="DCQ8" s="68" t="s">
        <v>865</v>
      </c>
      <c r="DCR8" s="65" t="s">
        <v>862</v>
      </c>
      <c r="DCS8" s="66" t="s">
        <v>863</v>
      </c>
      <c r="DCT8" s="67" t="s">
        <v>864</v>
      </c>
      <c r="DCU8" s="68" t="s">
        <v>865</v>
      </c>
      <c r="DCV8" s="65" t="s">
        <v>862</v>
      </c>
      <c r="DCW8" s="66" t="s">
        <v>863</v>
      </c>
      <c r="DCX8" s="67" t="s">
        <v>864</v>
      </c>
      <c r="DCY8" s="68" t="s">
        <v>865</v>
      </c>
      <c r="DCZ8" s="65" t="s">
        <v>862</v>
      </c>
      <c r="DDA8" s="66" t="s">
        <v>863</v>
      </c>
      <c r="DDB8" s="67" t="s">
        <v>864</v>
      </c>
      <c r="DDC8" s="68" t="s">
        <v>865</v>
      </c>
      <c r="DDD8" s="65" t="s">
        <v>862</v>
      </c>
      <c r="DDE8" s="66" t="s">
        <v>863</v>
      </c>
      <c r="DDF8" s="67" t="s">
        <v>864</v>
      </c>
      <c r="DDG8" s="68" t="s">
        <v>865</v>
      </c>
      <c r="DDH8" s="65" t="s">
        <v>862</v>
      </c>
      <c r="DDI8" s="66" t="s">
        <v>863</v>
      </c>
      <c r="DDJ8" s="67" t="s">
        <v>864</v>
      </c>
      <c r="DDK8" s="68" t="s">
        <v>865</v>
      </c>
      <c r="DDL8" s="65" t="s">
        <v>862</v>
      </c>
      <c r="DDM8" s="66" t="s">
        <v>863</v>
      </c>
      <c r="DDN8" s="67" t="s">
        <v>864</v>
      </c>
      <c r="DDO8" s="68" t="s">
        <v>865</v>
      </c>
      <c r="DDP8" s="65" t="s">
        <v>862</v>
      </c>
      <c r="DDQ8" s="66" t="s">
        <v>863</v>
      </c>
      <c r="DDR8" s="67" t="s">
        <v>864</v>
      </c>
      <c r="DDS8" s="68" t="s">
        <v>865</v>
      </c>
      <c r="DDT8" s="65" t="s">
        <v>862</v>
      </c>
      <c r="DDU8" s="66" t="s">
        <v>863</v>
      </c>
      <c r="DDV8" s="67" t="s">
        <v>864</v>
      </c>
      <c r="DDW8" s="68" t="s">
        <v>865</v>
      </c>
      <c r="DDX8" s="65" t="s">
        <v>862</v>
      </c>
      <c r="DDY8" s="66" t="s">
        <v>863</v>
      </c>
      <c r="DDZ8" s="67" t="s">
        <v>864</v>
      </c>
      <c r="DEA8" s="68" t="s">
        <v>865</v>
      </c>
      <c r="DEB8" s="65" t="s">
        <v>862</v>
      </c>
      <c r="DEC8" s="66" t="s">
        <v>863</v>
      </c>
      <c r="DED8" s="67" t="s">
        <v>864</v>
      </c>
      <c r="DEE8" s="68" t="s">
        <v>865</v>
      </c>
      <c r="DEF8" s="65" t="s">
        <v>862</v>
      </c>
      <c r="DEG8" s="66" t="s">
        <v>863</v>
      </c>
      <c r="DEH8" s="67" t="s">
        <v>864</v>
      </c>
      <c r="DEI8" s="68" t="s">
        <v>865</v>
      </c>
      <c r="DEJ8" s="65" t="s">
        <v>862</v>
      </c>
      <c r="DEK8" s="66" t="s">
        <v>863</v>
      </c>
      <c r="DEL8" s="67" t="s">
        <v>864</v>
      </c>
      <c r="DEM8" s="68" t="s">
        <v>865</v>
      </c>
      <c r="DEN8" s="65" t="s">
        <v>862</v>
      </c>
      <c r="DEO8" s="66" t="s">
        <v>863</v>
      </c>
      <c r="DEP8" s="67" t="s">
        <v>864</v>
      </c>
      <c r="DEQ8" s="68" t="s">
        <v>865</v>
      </c>
      <c r="DER8" s="65" t="s">
        <v>862</v>
      </c>
      <c r="DES8" s="66" t="s">
        <v>863</v>
      </c>
      <c r="DET8" s="67" t="s">
        <v>864</v>
      </c>
      <c r="DEU8" s="68" t="s">
        <v>865</v>
      </c>
      <c r="DEV8" s="65" t="s">
        <v>862</v>
      </c>
      <c r="DEW8" s="66" t="s">
        <v>863</v>
      </c>
      <c r="DEX8" s="67" t="s">
        <v>864</v>
      </c>
      <c r="DEY8" s="68" t="s">
        <v>865</v>
      </c>
      <c r="DEZ8" s="65" t="s">
        <v>862</v>
      </c>
      <c r="DFA8" s="66" t="s">
        <v>863</v>
      </c>
      <c r="DFB8" s="67" t="s">
        <v>864</v>
      </c>
      <c r="DFC8" s="68" t="s">
        <v>865</v>
      </c>
      <c r="DFD8" s="65" t="s">
        <v>862</v>
      </c>
      <c r="DFE8" s="66" t="s">
        <v>863</v>
      </c>
      <c r="DFF8" s="67" t="s">
        <v>864</v>
      </c>
      <c r="DFG8" s="68" t="s">
        <v>865</v>
      </c>
      <c r="DFH8" s="65" t="s">
        <v>862</v>
      </c>
      <c r="DFI8" s="66" t="s">
        <v>863</v>
      </c>
      <c r="DFJ8" s="67" t="s">
        <v>864</v>
      </c>
      <c r="DFK8" s="68" t="s">
        <v>865</v>
      </c>
      <c r="DFL8" s="65" t="s">
        <v>862</v>
      </c>
      <c r="DFM8" s="66" t="s">
        <v>863</v>
      </c>
      <c r="DFN8" s="67" t="s">
        <v>864</v>
      </c>
      <c r="DFO8" s="68" t="s">
        <v>865</v>
      </c>
      <c r="DFP8" s="65" t="s">
        <v>862</v>
      </c>
      <c r="DFQ8" s="66" t="s">
        <v>863</v>
      </c>
      <c r="DFR8" s="67" t="s">
        <v>864</v>
      </c>
      <c r="DFS8" s="68" t="s">
        <v>865</v>
      </c>
      <c r="DFT8" s="65" t="s">
        <v>862</v>
      </c>
      <c r="DFU8" s="66" t="s">
        <v>863</v>
      </c>
      <c r="DFV8" s="67" t="s">
        <v>864</v>
      </c>
      <c r="DFW8" s="68" t="s">
        <v>865</v>
      </c>
      <c r="DFX8" s="65" t="s">
        <v>862</v>
      </c>
      <c r="DFY8" s="66" t="s">
        <v>863</v>
      </c>
      <c r="DFZ8" s="67" t="s">
        <v>864</v>
      </c>
      <c r="DGA8" s="68" t="s">
        <v>865</v>
      </c>
      <c r="DGB8" s="65" t="s">
        <v>862</v>
      </c>
      <c r="DGC8" s="66" t="s">
        <v>863</v>
      </c>
      <c r="DGD8" s="67" t="s">
        <v>864</v>
      </c>
      <c r="DGE8" s="68" t="s">
        <v>865</v>
      </c>
      <c r="DGF8" s="65" t="s">
        <v>862</v>
      </c>
      <c r="DGG8" s="66" t="s">
        <v>863</v>
      </c>
      <c r="DGH8" s="67" t="s">
        <v>864</v>
      </c>
      <c r="DGI8" s="68" t="s">
        <v>865</v>
      </c>
      <c r="DGJ8" s="65" t="s">
        <v>862</v>
      </c>
      <c r="DGK8" s="66" t="s">
        <v>863</v>
      </c>
      <c r="DGL8" s="67" t="s">
        <v>864</v>
      </c>
      <c r="DGM8" s="68" t="s">
        <v>865</v>
      </c>
      <c r="DGN8" s="65" t="s">
        <v>862</v>
      </c>
      <c r="DGO8" s="66" t="s">
        <v>863</v>
      </c>
      <c r="DGP8" s="67" t="s">
        <v>864</v>
      </c>
      <c r="DGQ8" s="68" t="s">
        <v>865</v>
      </c>
      <c r="DGR8" s="65" t="s">
        <v>862</v>
      </c>
      <c r="DGS8" s="66" t="s">
        <v>863</v>
      </c>
      <c r="DGT8" s="67" t="s">
        <v>864</v>
      </c>
      <c r="DGU8" s="68" t="s">
        <v>865</v>
      </c>
      <c r="DGV8" s="65" t="s">
        <v>862</v>
      </c>
      <c r="DGW8" s="66" t="s">
        <v>863</v>
      </c>
      <c r="DGX8" s="67" t="s">
        <v>864</v>
      </c>
      <c r="DGY8" s="68" t="s">
        <v>865</v>
      </c>
      <c r="DGZ8" s="65" t="s">
        <v>862</v>
      </c>
      <c r="DHA8" s="66" t="s">
        <v>863</v>
      </c>
      <c r="DHB8" s="67" t="s">
        <v>864</v>
      </c>
      <c r="DHC8" s="68" t="s">
        <v>865</v>
      </c>
      <c r="DHD8" s="65" t="s">
        <v>862</v>
      </c>
      <c r="DHE8" s="66" t="s">
        <v>863</v>
      </c>
      <c r="DHF8" s="67" t="s">
        <v>864</v>
      </c>
      <c r="DHG8" s="68" t="s">
        <v>865</v>
      </c>
      <c r="DHH8" s="65" t="s">
        <v>862</v>
      </c>
      <c r="DHI8" s="66" t="s">
        <v>863</v>
      </c>
      <c r="DHJ8" s="67" t="s">
        <v>864</v>
      </c>
      <c r="DHK8" s="68" t="s">
        <v>865</v>
      </c>
      <c r="DHL8" s="65" t="s">
        <v>862</v>
      </c>
      <c r="DHM8" s="66" t="s">
        <v>863</v>
      </c>
      <c r="DHN8" s="67" t="s">
        <v>864</v>
      </c>
      <c r="DHO8" s="68" t="s">
        <v>865</v>
      </c>
      <c r="DHP8" s="65" t="s">
        <v>862</v>
      </c>
      <c r="DHQ8" s="66" t="s">
        <v>863</v>
      </c>
      <c r="DHR8" s="67" t="s">
        <v>864</v>
      </c>
      <c r="DHS8" s="68" t="s">
        <v>865</v>
      </c>
      <c r="DHT8" s="65" t="s">
        <v>862</v>
      </c>
      <c r="DHU8" s="66" t="s">
        <v>863</v>
      </c>
      <c r="DHV8" s="67" t="s">
        <v>864</v>
      </c>
      <c r="DHW8" s="68" t="s">
        <v>865</v>
      </c>
      <c r="DHX8" s="65" t="s">
        <v>862</v>
      </c>
      <c r="DHY8" s="66" t="s">
        <v>863</v>
      </c>
      <c r="DHZ8" s="67" t="s">
        <v>864</v>
      </c>
      <c r="DIA8" s="68" t="s">
        <v>865</v>
      </c>
      <c r="DIB8" s="65" t="s">
        <v>862</v>
      </c>
      <c r="DIC8" s="66" t="s">
        <v>863</v>
      </c>
      <c r="DID8" s="67" t="s">
        <v>864</v>
      </c>
      <c r="DIE8" s="68" t="s">
        <v>865</v>
      </c>
      <c r="DIF8" s="65" t="s">
        <v>862</v>
      </c>
      <c r="DIG8" s="66" t="s">
        <v>863</v>
      </c>
      <c r="DIH8" s="67" t="s">
        <v>864</v>
      </c>
      <c r="DII8" s="68" t="s">
        <v>865</v>
      </c>
      <c r="DIJ8" s="65" t="s">
        <v>862</v>
      </c>
      <c r="DIK8" s="66" t="s">
        <v>863</v>
      </c>
      <c r="DIL8" s="67" t="s">
        <v>864</v>
      </c>
      <c r="DIM8" s="68" t="s">
        <v>865</v>
      </c>
      <c r="DIN8" s="65" t="s">
        <v>862</v>
      </c>
      <c r="DIO8" s="66" t="s">
        <v>863</v>
      </c>
      <c r="DIP8" s="67" t="s">
        <v>864</v>
      </c>
      <c r="DIQ8" s="68" t="s">
        <v>865</v>
      </c>
      <c r="DIR8" s="65" t="s">
        <v>862</v>
      </c>
      <c r="DIS8" s="66" t="s">
        <v>863</v>
      </c>
      <c r="DIT8" s="67" t="s">
        <v>864</v>
      </c>
      <c r="DIU8" s="68" t="s">
        <v>865</v>
      </c>
      <c r="DIV8" s="65" t="s">
        <v>862</v>
      </c>
      <c r="DIW8" s="66" t="s">
        <v>863</v>
      </c>
      <c r="DIX8" s="67" t="s">
        <v>864</v>
      </c>
      <c r="DIY8" s="68" t="s">
        <v>865</v>
      </c>
      <c r="DIZ8" s="65" t="s">
        <v>862</v>
      </c>
      <c r="DJA8" s="66" t="s">
        <v>863</v>
      </c>
      <c r="DJB8" s="67" t="s">
        <v>864</v>
      </c>
      <c r="DJC8" s="68" t="s">
        <v>865</v>
      </c>
      <c r="DJD8" s="65" t="s">
        <v>862</v>
      </c>
      <c r="DJE8" s="66" t="s">
        <v>863</v>
      </c>
      <c r="DJF8" s="67" t="s">
        <v>864</v>
      </c>
      <c r="DJG8" s="68" t="s">
        <v>865</v>
      </c>
      <c r="DJH8" s="65" t="s">
        <v>862</v>
      </c>
      <c r="DJI8" s="66" t="s">
        <v>863</v>
      </c>
      <c r="DJJ8" s="67" t="s">
        <v>864</v>
      </c>
      <c r="DJK8" s="68" t="s">
        <v>865</v>
      </c>
      <c r="DJL8" s="65" t="s">
        <v>862</v>
      </c>
      <c r="DJM8" s="66" t="s">
        <v>863</v>
      </c>
      <c r="DJN8" s="67" t="s">
        <v>864</v>
      </c>
      <c r="DJO8" s="68" t="s">
        <v>865</v>
      </c>
      <c r="DJP8" s="65" t="s">
        <v>862</v>
      </c>
      <c r="DJQ8" s="66" t="s">
        <v>863</v>
      </c>
      <c r="DJR8" s="67" t="s">
        <v>864</v>
      </c>
      <c r="DJS8" s="68" t="s">
        <v>865</v>
      </c>
      <c r="DJT8" s="65" t="s">
        <v>862</v>
      </c>
      <c r="DJU8" s="66" t="s">
        <v>863</v>
      </c>
      <c r="DJV8" s="67" t="s">
        <v>864</v>
      </c>
      <c r="DJW8" s="68" t="s">
        <v>865</v>
      </c>
      <c r="DJX8" s="65" t="s">
        <v>862</v>
      </c>
      <c r="DJY8" s="66" t="s">
        <v>863</v>
      </c>
      <c r="DJZ8" s="67" t="s">
        <v>864</v>
      </c>
      <c r="DKA8" s="68" t="s">
        <v>865</v>
      </c>
      <c r="DKB8" s="65" t="s">
        <v>862</v>
      </c>
      <c r="DKC8" s="66" t="s">
        <v>863</v>
      </c>
      <c r="DKD8" s="67" t="s">
        <v>864</v>
      </c>
      <c r="DKE8" s="68" t="s">
        <v>865</v>
      </c>
      <c r="DKF8" s="65" t="s">
        <v>862</v>
      </c>
      <c r="DKG8" s="66" t="s">
        <v>863</v>
      </c>
      <c r="DKH8" s="67" t="s">
        <v>864</v>
      </c>
      <c r="DKI8" s="68" t="s">
        <v>865</v>
      </c>
      <c r="DKJ8" s="65" t="s">
        <v>862</v>
      </c>
      <c r="DKK8" s="66" t="s">
        <v>863</v>
      </c>
      <c r="DKL8" s="67" t="s">
        <v>864</v>
      </c>
      <c r="DKM8" s="68" t="s">
        <v>865</v>
      </c>
      <c r="DKN8" s="65" t="s">
        <v>862</v>
      </c>
      <c r="DKO8" s="66" t="s">
        <v>863</v>
      </c>
      <c r="DKP8" s="67" t="s">
        <v>864</v>
      </c>
      <c r="DKQ8" s="68" t="s">
        <v>865</v>
      </c>
      <c r="DKR8" s="65" t="s">
        <v>862</v>
      </c>
      <c r="DKS8" s="66" t="s">
        <v>863</v>
      </c>
      <c r="DKT8" s="67" t="s">
        <v>864</v>
      </c>
      <c r="DKU8" s="68" t="s">
        <v>865</v>
      </c>
      <c r="DKV8" s="65" t="s">
        <v>862</v>
      </c>
      <c r="DKW8" s="66" t="s">
        <v>863</v>
      </c>
      <c r="DKX8" s="67" t="s">
        <v>864</v>
      </c>
      <c r="DKY8" s="68" t="s">
        <v>865</v>
      </c>
      <c r="DKZ8" s="65" t="s">
        <v>862</v>
      </c>
      <c r="DLA8" s="66" t="s">
        <v>863</v>
      </c>
      <c r="DLB8" s="67" t="s">
        <v>864</v>
      </c>
      <c r="DLC8" s="68" t="s">
        <v>865</v>
      </c>
      <c r="DLD8" s="65" t="s">
        <v>862</v>
      </c>
      <c r="DLE8" s="66" t="s">
        <v>863</v>
      </c>
      <c r="DLF8" s="67" t="s">
        <v>864</v>
      </c>
      <c r="DLG8" s="68" t="s">
        <v>865</v>
      </c>
      <c r="DLH8" s="65" t="s">
        <v>862</v>
      </c>
      <c r="DLI8" s="66" t="s">
        <v>863</v>
      </c>
      <c r="DLJ8" s="67" t="s">
        <v>864</v>
      </c>
      <c r="DLK8" s="68" t="s">
        <v>865</v>
      </c>
      <c r="DLL8" s="65" t="s">
        <v>862</v>
      </c>
      <c r="DLM8" s="66" t="s">
        <v>863</v>
      </c>
      <c r="DLN8" s="67" t="s">
        <v>864</v>
      </c>
      <c r="DLO8" s="68" t="s">
        <v>865</v>
      </c>
      <c r="DLP8" s="65" t="s">
        <v>862</v>
      </c>
      <c r="DLQ8" s="66" t="s">
        <v>863</v>
      </c>
      <c r="DLR8" s="67" t="s">
        <v>864</v>
      </c>
      <c r="DLS8" s="68" t="s">
        <v>865</v>
      </c>
      <c r="DLT8" s="65" t="s">
        <v>862</v>
      </c>
      <c r="DLU8" s="66" t="s">
        <v>863</v>
      </c>
      <c r="DLV8" s="67" t="s">
        <v>864</v>
      </c>
      <c r="DLW8" s="68" t="s">
        <v>865</v>
      </c>
      <c r="DLX8" s="65" t="s">
        <v>862</v>
      </c>
      <c r="DLY8" s="66" t="s">
        <v>863</v>
      </c>
      <c r="DLZ8" s="67" t="s">
        <v>864</v>
      </c>
      <c r="DMA8" s="68" t="s">
        <v>865</v>
      </c>
      <c r="DMB8" s="65" t="s">
        <v>862</v>
      </c>
      <c r="DMC8" s="66" t="s">
        <v>863</v>
      </c>
      <c r="DMD8" s="67" t="s">
        <v>864</v>
      </c>
      <c r="DME8" s="68" t="s">
        <v>865</v>
      </c>
      <c r="DMF8" s="65" t="s">
        <v>862</v>
      </c>
      <c r="DMG8" s="66" t="s">
        <v>863</v>
      </c>
      <c r="DMH8" s="67" t="s">
        <v>864</v>
      </c>
      <c r="DMI8" s="68" t="s">
        <v>865</v>
      </c>
      <c r="DMJ8" s="65" t="s">
        <v>862</v>
      </c>
      <c r="DMK8" s="66" t="s">
        <v>863</v>
      </c>
      <c r="DML8" s="67" t="s">
        <v>864</v>
      </c>
      <c r="DMM8" s="68" t="s">
        <v>865</v>
      </c>
      <c r="DMN8" s="65" t="s">
        <v>862</v>
      </c>
      <c r="DMO8" s="66" t="s">
        <v>863</v>
      </c>
      <c r="DMP8" s="67" t="s">
        <v>864</v>
      </c>
      <c r="DMQ8" s="68" t="s">
        <v>865</v>
      </c>
      <c r="DMR8" s="65" t="s">
        <v>862</v>
      </c>
      <c r="DMS8" s="66" t="s">
        <v>863</v>
      </c>
      <c r="DMT8" s="67" t="s">
        <v>864</v>
      </c>
      <c r="DMU8" s="68" t="s">
        <v>865</v>
      </c>
      <c r="DMV8" s="65" t="s">
        <v>862</v>
      </c>
      <c r="DMW8" s="66" t="s">
        <v>863</v>
      </c>
      <c r="DMX8" s="67" t="s">
        <v>864</v>
      </c>
      <c r="DMY8" s="68" t="s">
        <v>865</v>
      </c>
      <c r="DMZ8" s="65" t="s">
        <v>862</v>
      </c>
      <c r="DNA8" s="66" t="s">
        <v>863</v>
      </c>
      <c r="DNB8" s="67" t="s">
        <v>864</v>
      </c>
      <c r="DNC8" s="68" t="s">
        <v>865</v>
      </c>
      <c r="DND8" s="65" t="s">
        <v>862</v>
      </c>
      <c r="DNE8" s="66" t="s">
        <v>863</v>
      </c>
      <c r="DNF8" s="67" t="s">
        <v>864</v>
      </c>
      <c r="DNG8" s="68" t="s">
        <v>865</v>
      </c>
      <c r="DNH8" s="65" t="s">
        <v>862</v>
      </c>
      <c r="DNI8" s="66" t="s">
        <v>863</v>
      </c>
      <c r="DNJ8" s="67" t="s">
        <v>864</v>
      </c>
      <c r="DNK8" s="68" t="s">
        <v>865</v>
      </c>
      <c r="DNL8" s="65" t="s">
        <v>862</v>
      </c>
      <c r="DNM8" s="66" t="s">
        <v>863</v>
      </c>
      <c r="DNN8" s="67" t="s">
        <v>864</v>
      </c>
      <c r="DNO8" s="68" t="s">
        <v>865</v>
      </c>
      <c r="DNP8" s="65" t="s">
        <v>862</v>
      </c>
      <c r="DNQ8" s="66" t="s">
        <v>863</v>
      </c>
      <c r="DNR8" s="67" t="s">
        <v>864</v>
      </c>
      <c r="DNS8" s="68" t="s">
        <v>865</v>
      </c>
      <c r="DNT8" s="65" t="s">
        <v>862</v>
      </c>
      <c r="DNU8" s="66" t="s">
        <v>863</v>
      </c>
      <c r="DNV8" s="67" t="s">
        <v>864</v>
      </c>
      <c r="DNW8" s="68" t="s">
        <v>865</v>
      </c>
      <c r="DNX8" s="65" t="s">
        <v>862</v>
      </c>
      <c r="DNY8" s="66" t="s">
        <v>863</v>
      </c>
      <c r="DNZ8" s="67" t="s">
        <v>864</v>
      </c>
      <c r="DOA8" s="68" t="s">
        <v>865</v>
      </c>
      <c r="DOB8" s="65" t="s">
        <v>862</v>
      </c>
      <c r="DOC8" s="66" t="s">
        <v>863</v>
      </c>
      <c r="DOD8" s="67" t="s">
        <v>864</v>
      </c>
      <c r="DOE8" s="68" t="s">
        <v>865</v>
      </c>
      <c r="DOF8" s="65" t="s">
        <v>862</v>
      </c>
      <c r="DOG8" s="66" t="s">
        <v>863</v>
      </c>
      <c r="DOH8" s="67" t="s">
        <v>864</v>
      </c>
      <c r="DOI8" s="68" t="s">
        <v>865</v>
      </c>
      <c r="DOJ8" s="65" t="s">
        <v>862</v>
      </c>
      <c r="DOK8" s="66" t="s">
        <v>863</v>
      </c>
      <c r="DOL8" s="67" t="s">
        <v>864</v>
      </c>
      <c r="DOM8" s="68" t="s">
        <v>865</v>
      </c>
      <c r="DON8" s="65" t="s">
        <v>862</v>
      </c>
      <c r="DOO8" s="66" t="s">
        <v>863</v>
      </c>
      <c r="DOP8" s="67" t="s">
        <v>864</v>
      </c>
      <c r="DOQ8" s="68" t="s">
        <v>865</v>
      </c>
      <c r="DOR8" s="65" t="s">
        <v>862</v>
      </c>
      <c r="DOS8" s="66" t="s">
        <v>863</v>
      </c>
      <c r="DOT8" s="67" t="s">
        <v>864</v>
      </c>
      <c r="DOU8" s="68" t="s">
        <v>865</v>
      </c>
      <c r="DOV8" s="65" t="s">
        <v>862</v>
      </c>
      <c r="DOW8" s="66" t="s">
        <v>863</v>
      </c>
      <c r="DOX8" s="67" t="s">
        <v>864</v>
      </c>
      <c r="DOY8" s="68" t="s">
        <v>865</v>
      </c>
      <c r="DOZ8" s="65" t="s">
        <v>862</v>
      </c>
      <c r="DPA8" s="66" t="s">
        <v>863</v>
      </c>
      <c r="DPB8" s="67" t="s">
        <v>864</v>
      </c>
      <c r="DPC8" s="68" t="s">
        <v>865</v>
      </c>
      <c r="DPD8" s="65" t="s">
        <v>862</v>
      </c>
      <c r="DPE8" s="66" t="s">
        <v>863</v>
      </c>
      <c r="DPF8" s="67" t="s">
        <v>864</v>
      </c>
      <c r="DPG8" s="68" t="s">
        <v>865</v>
      </c>
      <c r="DPH8" s="65" t="s">
        <v>862</v>
      </c>
      <c r="DPI8" s="66" t="s">
        <v>863</v>
      </c>
      <c r="DPJ8" s="67" t="s">
        <v>864</v>
      </c>
      <c r="DPK8" s="68" t="s">
        <v>865</v>
      </c>
      <c r="DPL8" s="65" t="s">
        <v>862</v>
      </c>
      <c r="DPM8" s="66" t="s">
        <v>863</v>
      </c>
      <c r="DPN8" s="67" t="s">
        <v>864</v>
      </c>
      <c r="DPO8" s="68" t="s">
        <v>865</v>
      </c>
      <c r="DPP8" s="65" t="s">
        <v>862</v>
      </c>
      <c r="DPQ8" s="66" t="s">
        <v>863</v>
      </c>
      <c r="DPR8" s="67" t="s">
        <v>864</v>
      </c>
      <c r="DPS8" s="68" t="s">
        <v>865</v>
      </c>
      <c r="DPT8" s="65" t="s">
        <v>862</v>
      </c>
      <c r="DPU8" s="66" t="s">
        <v>863</v>
      </c>
      <c r="DPV8" s="67" t="s">
        <v>864</v>
      </c>
      <c r="DPW8" s="68" t="s">
        <v>865</v>
      </c>
      <c r="DPX8" s="65" t="s">
        <v>862</v>
      </c>
      <c r="DPY8" s="66" t="s">
        <v>863</v>
      </c>
      <c r="DPZ8" s="67" t="s">
        <v>864</v>
      </c>
      <c r="DQA8" s="68" t="s">
        <v>865</v>
      </c>
      <c r="DQB8" s="65" t="s">
        <v>862</v>
      </c>
      <c r="DQC8" s="66" t="s">
        <v>863</v>
      </c>
      <c r="DQD8" s="67" t="s">
        <v>864</v>
      </c>
      <c r="DQE8" s="68" t="s">
        <v>865</v>
      </c>
      <c r="DQF8" s="65" t="s">
        <v>862</v>
      </c>
      <c r="DQG8" s="66" t="s">
        <v>863</v>
      </c>
      <c r="DQH8" s="67" t="s">
        <v>864</v>
      </c>
      <c r="DQI8" s="68" t="s">
        <v>865</v>
      </c>
      <c r="DQJ8" s="65" t="s">
        <v>862</v>
      </c>
      <c r="DQK8" s="66" t="s">
        <v>863</v>
      </c>
      <c r="DQL8" s="67" t="s">
        <v>864</v>
      </c>
      <c r="DQM8" s="68" t="s">
        <v>865</v>
      </c>
      <c r="DQN8" s="65" t="s">
        <v>862</v>
      </c>
      <c r="DQO8" s="66" t="s">
        <v>863</v>
      </c>
      <c r="DQP8" s="67" t="s">
        <v>864</v>
      </c>
      <c r="DQQ8" s="68" t="s">
        <v>865</v>
      </c>
      <c r="DQR8" s="65" t="s">
        <v>862</v>
      </c>
      <c r="DQS8" s="66" t="s">
        <v>863</v>
      </c>
      <c r="DQT8" s="67" t="s">
        <v>864</v>
      </c>
      <c r="DQU8" s="68" t="s">
        <v>865</v>
      </c>
      <c r="DQV8" s="65" t="s">
        <v>862</v>
      </c>
      <c r="DQW8" s="66" t="s">
        <v>863</v>
      </c>
      <c r="DQX8" s="67" t="s">
        <v>864</v>
      </c>
      <c r="DQY8" s="68" t="s">
        <v>865</v>
      </c>
      <c r="DQZ8" s="65" t="s">
        <v>862</v>
      </c>
      <c r="DRA8" s="66" t="s">
        <v>863</v>
      </c>
      <c r="DRB8" s="67" t="s">
        <v>864</v>
      </c>
      <c r="DRC8" s="68" t="s">
        <v>865</v>
      </c>
      <c r="DRD8" s="65" t="s">
        <v>862</v>
      </c>
      <c r="DRE8" s="66" t="s">
        <v>863</v>
      </c>
      <c r="DRF8" s="67" t="s">
        <v>864</v>
      </c>
      <c r="DRG8" s="68" t="s">
        <v>865</v>
      </c>
      <c r="DRH8" s="65" t="s">
        <v>862</v>
      </c>
      <c r="DRI8" s="66" t="s">
        <v>863</v>
      </c>
      <c r="DRJ8" s="67" t="s">
        <v>864</v>
      </c>
      <c r="DRK8" s="68" t="s">
        <v>865</v>
      </c>
      <c r="DRL8" s="65" t="s">
        <v>862</v>
      </c>
      <c r="DRM8" s="66" t="s">
        <v>863</v>
      </c>
      <c r="DRN8" s="67" t="s">
        <v>864</v>
      </c>
      <c r="DRO8" s="68" t="s">
        <v>865</v>
      </c>
      <c r="DRP8" s="65" t="s">
        <v>862</v>
      </c>
      <c r="DRQ8" s="66" t="s">
        <v>863</v>
      </c>
      <c r="DRR8" s="67" t="s">
        <v>864</v>
      </c>
      <c r="DRS8" s="68" t="s">
        <v>865</v>
      </c>
      <c r="DRT8" s="65" t="s">
        <v>862</v>
      </c>
      <c r="DRU8" s="66" t="s">
        <v>863</v>
      </c>
      <c r="DRV8" s="67" t="s">
        <v>864</v>
      </c>
      <c r="DRW8" s="68" t="s">
        <v>865</v>
      </c>
      <c r="DRX8" s="65" t="s">
        <v>862</v>
      </c>
      <c r="DRY8" s="66" t="s">
        <v>863</v>
      </c>
      <c r="DRZ8" s="67" t="s">
        <v>864</v>
      </c>
      <c r="DSA8" s="68" t="s">
        <v>865</v>
      </c>
      <c r="DSB8" s="65" t="s">
        <v>862</v>
      </c>
      <c r="DSC8" s="66" t="s">
        <v>863</v>
      </c>
      <c r="DSD8" s="67" t="s">
        <v>864</v>
      </c>
      <c r="DSE8" s="68" t="s">
        <v>865</v>
      </c>
      <c r="DSF8" s="65" t="s">
        <v>862</v>
      </c>
      <c r="DSG8" s="66" t="s">
        <v>863</v>
      </c>
      <c r="DSH8" s="67" t="s">
        <v>864</v>
      </c>
      <c r="DSI8" s="68" t="s">
        <v>865</v>
      </c>
      <c r="DSJ8" s="65" t="s">
        <v>862</v>
      </c>
      <c r="DSK8" s="66" t="s">
        <v>863</v>
      </c>
      <c r="DSL8" s="67" t="s">
        <v>864</v>
      </c>
      <c r="DSM8" s="68" t="s">
        <v>865</v>
      </c>
      <c r="DSN8" s="65" t="s">
        <v>862</v>
      </c>
      <c r="DSO8" s="66" t="s">
        <v>863</v>
      </c>
      <c r="DSP8" s="67" t="s">
        <v>864</v>
      </c>
      <c r="DSQ8" s="68" t="s">
        <v>865</v>
      </c>
      <c r="DSR8" s="65" t="s">
        <v>862</v>
      </c>
      <c r="DSS8" s="66" t="s">
        <v>863</v>
      </c>
      <c r="DST8" s="67" t="s">
        <v>864</v>
      </c>
      <c r="DSU8" s="68" t="s">
        <v>865</v>
      </c>
      <c r="DSV8" s="65" t="s">
        <v>862</v>
      </c>
      <c r="DSW8" s="66" t="s">
        <v>863</v>
      </c>
      <c r="DSX8" s="67" t="s">
        <v>864</v>
      </c>
      <c r="DSY8" s="68" t="s">
        <v>865</v>
      </c>
      <c r="DSZ8" s="65" t="s">
        <v>862</v>
      </c>
      <c r="DTA8" s="66" t="s">
        <v>863</v>
      </c>
      <c r="DTB8" s="67" t="s">
        <v>864</v>
      </c>
      <c r="DTC8" s="68" t="s">
        <v>865</v>
      </c>
      <c r="DTD8" s="65" t="s">
        <v>862</v>
      </c>
      <c r="DTE8" s="66" t="s">
        <v>863</v>
      </c>
      <c r="DTF8" s="67" t="s">
        <v>864</v>
      </c>
      <c r="DTG8" s="68" t="s">
        <v>865</v>
      </c>
      <c r="DTH8" s="65" t="s">
        <v>862</v>
      </c>
      <c r="DTI8" s="66" t="s">
        <v>863</v>
      </c>
      <c r="DTJ8" s="67" t="s">
        <v>864</v>
      </c>
      <c r="DTK8" s="68" t="s">
        <v>865</v>
      </c>
      <c r="DTL8" s="65" t="s">
        <v>862</v>
      </c>
      <c r="DTM8" s="66" t="s">
        <v>863</v>
      </c>
      <c r="DTN8" s="67" t="s">
        <v>864</v>
      </c>
      <c r="DTO8" s="68" t="s">
        <v>865</v>
      </c>
      <c r="DTP8" s="65" t="s">
        <v>862</v>
      </c>
      <c r="DTQ8" s="66" t="s">
        <v>863</v>
      </c>
      <c r="DTR8" s="67" t="s">
        <v>864</v>
      </c>
      <c r="DTS8" s="68" t="s">
        <v>865</v>
      </c>
      <c r="DTT8" s="65" t="s">
        <v>862</v>
      </c>
      <c r="DTU8" s="66" t="s">
        <v>863</v>
      </c>
      <c r="DTV8" s="67" t="s">
        <v>864</v>
      </c>
      <c r="DTW8" s="68" t="s">
        <v>865</v>
      </c>
      <c r="DTX8" s="65" t="s">
        <v>862</v>
      </c>
      <c r="DTY8" s="66" t="s">
        <v>863</v>
      </c>
      <c r="DTZ8" s="67" t="s">
        <v>864</v>
      </c>
      <c r="DUA8" s="68" t="s">
        <v>865</v>
      </c>
      <c r="DUB8" s="65" t="s">
        <v>862</v>
      </c>
      <c r="DUC8" s="66" t="s">
        <v>863</v>
      </c>
      <c r="DUD8" s="67" t="s">
        <v>864</v>
      </c>
      <c r="DUE8" s="68" t="s">
        <v>865</v>
      </c>
      <c r="DUF8" s="65" t="s">
        <v>862</v>
      </c>
      <c r="DUG8" s="66" t="s">
        <v>863</v>
      </c>
      <c r="DUH8" s="67" t="s">
        <v>864</v>
      </c>
      <c r="DUI8" s="68" t="s">
        <v>865</v>
      </c>
      <c r="DUJ8" s="65" t="s">
        <v>862</v>
      </c>
      <c r="DUK8" s="66" t="s">
        <v>863</v>
      </c>
      <c r="DUL8" s="67" t="s">
        <v>864</v>
      </c>
      <c r="DUM8" s="68" t="s">
        <v>865</v>
      </c>
      <c r="DUN8" s="65" t="s">
        <v>862</v>
      </c>
      <c r="DUO8" s="66" t="s">
        <v>863</v>
      </c>
      <c r="DUP8" s="67" t="s">
        <v>864</v>
      </c>
      <c r="DUQ8" s="68" t="s">
        <v>865</v>
      </c>
      <c r="DUR8" s="65" t="s">
        <v>862</v>
      </c>
      <c r="DUS8" s="66" t="s">
        <v>863</v>
      </c>
      <c r="DUT8" s="67" t="s">
        <v>864</v>
      </c>
      <c r="DUU8" s="68" t="s">
        <v>865</v>
      </c>
      <c r="DUV8" s="65" t="s">
        <v>862</v>
      </c>
      <c r="DUW8" s="66" t="s">
        <v>863</v>
      </c>
      <c r="DUX8" s="67" t="s">
        <v>864</v>
      </c>
      <c r="DUY8" s="68" t="s">
        <v>865</v>
      </c>
      <c r="DUZ8" s="65" t="s">
        <v>862</v>
      </c>
      <c r="DVA8" s="66" t="s">
        <v>863</v>
      </c>
      <c r="DVB8" s="67" t="s">
        <v>864</v>
      </c>
      <c r="DVC8" s="68" t="s">
        <v>865</v>
      </c>
      <c r="DVD8" s="65" t="s">
        <v>862</v>
      </c>
      <c r="DVE8" s="66" t="s">
        <v>863</v>
      </c>
      <c r="DVF8" s="67" t="s">
        <v>864</v>
      </c>
      <c r="DVG8" s="68" t="s">
        <v>865</v>
      </c>
      <c r="DVH8" s="65" t="s">
        <v>862</v>
      </c>
      <c r="DVI8" s="66" t="s">
        <v>863</v>
      </c>
      <c r="DVJ8" s="67" t="s">
        <v>864</v>
      </c>
      <c r="DVK8" s="68" t="s">
        <v>865</v>
      </c>
      <c r="DVL8" s="65" t="s">
        <v>862</v>
      </c>
      <c r="DVM8" s="66" t="s">
        <v>863</v>
      </c>
      <c r="DVN8" s="67" t="s">
        <v>864</v>
      </c>
      <c r="DVO8" s="68" t="s">
        <v>865</v>
      </c>
      <c r="DVP8" s="65" t="s">
        <v>862</v>
      </c>
      <c r="DVQ8" s="66" t="s">
        <v>863</v>
      </c>
      <c r="DVR8" s="67" t="s">
        <v>864</v>
      </c>
      <c r="DVS8" s="68" t="s">
        <v>865</v>
      </c>
      <c r="DVT8" s="65" t="s">
        <v>862</v>
      </c>
      <c r="DVU8" s="66" t="s">
        <v>863</v>
      </c>
      <c r="DVV8" s="67" t="s">
        <v>864</v>
      </c>
      <c r="DVW8" s="68" t="s">
        <v>865</v>
      </c>
      <c r="DVX8" s="65" t="s">
        <v>862</v>
      </c>
      <c r="DVY8" s="66" t="s">
        <v>863</v>
      </c>
      <c r="DVZ8" s="67" t="s">
        <v>864</v>
      </c>
      <c r="DWA8" s="68" t="s">
        <v>865</v>
      </c>
      <c r="DWB8" s="65" t="s">
        <v>862</v>
      </c>
      <c r="DWC8" s="66" t="s">
        <v>863</v>
      </c>
      <c r="DWD8" s="67" t="s">
        <v>864</v>
      </c>
      <c r="DWE8" s="68" t="s">
        <v>865</v>
      </c>
      <c r="DWF8" s="65" t="s">
        <v>862</v>
      </c>
      <c r="DWG8" s="66" t="s">
        <v>863</v>
      </c>
      <c r="DWH8" s="67" t="s">
        <v>864</v>
      </c>
      <c r="DWI8" s="68" t="s">
        <v>865</v>
      </c>
      <c r="DWJ8" s="65" t="s">
        <v>862</v>
      </c>
      <c r="DWK8" s="66" t="s">
        <v>863</v>
      </c>
      <c r="DWL8" s="67" t="s">
        <v>864</v>
      </c>
      <c r="DWM8" s="68" t="s">
        <v>865</v>
      </c>
      <c r="DWN8" s="65" t="s">
        <v>862</v>
      </c>
      <c r="DWO8" s="66" t="s">
        <v>863</v>
      </c>
      <c r="DWP8" s="67" t="s">
        <v>864</v>
      </c>
      <c r="DWQ8" s="68" t="s">
        <v>865</v>
      </c>
      <c r="DWR8" s="65" t="s">
        <v>862</v>
      </c>
      <c r="DWS8" s="66" t="s">
        <v>863</v>
      </c>
      <c r="DWT8" s="67" t="s">
        <v>864</v>
      </c>
      <c r="DWU8" s="68" t="s">
        <v>865</v>
      </c>
      <c r="DWV8" s="65" t="s">
        <v>862</v>
      </c>
      <c r="DWW8" s="66" t="s">
        <v>863</v>
      </c>
      <c r="DWX8" s="67" t="s">
        <v>864</v>
      </c>
      <c r="DWY8" s="68" t="s">
        <v>865</v>
      </c>
      <c r="DWZ8" s="65" t="s">
        <v>862</v>
      </c>
      <c r="DXA8" s="66" t="s">
        <v>863</v>
      </c>
      <c r="DXB8" s="67" t="s">
        <v>864</v>
      </c>
      <c r="DXC8" s="68" t="s">
        <v>865</v>
      </c>
      <c r="DXD8" s="65" t="s">
        <v>862</v>
      </c>
      <c r="DXE8" s="66" t="s">
        <v>863</v>
      </c>
      <c r="DXF8" s="67" t="s">
        <v>864</v>
      </c>
      <c r="DXG8" s="68" t="s">
        <v>865</v>
      </c>
      <c r="DXH8" s="65" t="s">
        <v>862</v>
      </c>
      <c r="DXI8" s="66" t="s">
        <v>863</v>
      </c>
      <c r="DXJ8" s="67" t="s">
        <v>864</v>
      </c>
      <c r="DXK8" s="68" t="s">
        <v>865</v>
      </c>
      <c r="DXL8" s="65" t="s">
        <v>862</v>
      </c>
      <c r="DXM8" s="66" t="s">
        <v>863</v>
      </c>
      <c r="DXN8" s="67" t="s">
        <v>864</v>
      </c>
      <c r="DXO8" s="68" t="s">
        <v>865</v>
      </c>
      <c r="DXP8" s="65" t="s">
        <v>862</v>
      </c>
      <c r="DXQ8" s="66" t="s">
        <v>863</v>
      </c>
      <c r="DXR8" s="67" t="s">
        <v>864</v>
      </c>
      <c r="DXS8" s="68" t="s">
        <v>865</v>
      </c>
      <c r="DXT8" s="65" t="s">
        <v>862</v>
      </c>
      <c r="DXU8" s="66" t="s">
        <v>863</v>
      </c>
      <c r="DXV8" s="67" t="s">
        <v>864</v>
      </c>
      <c r="DXW8" s="68" t="s">
        <v>865</v>
      </c>
      <c r="DXX8" s="65" t="s">
        <v>862</v>
      </c>
      <c r="DXY8" s="66" t="s">
        <v>863</v>
      </c>
      <c r="DXZ8" s="67" t="s">
        <v>864</v>
      </c>
      <c r="DYA8" s="68" t="s">
        <v>865</v>
      </c>
      <c r="DYB8" s="65" t="s">
        <v>862</v>
      </c>
      <c r="DYC8" s="66" t="s">
        <v>863</v>
      </c>
      <c r="DYD8" s="67" t="s">
        <v>864</v>
      </c>
      <c r="DYE8" s="68" t="s">
        <v>865</v>
      </c>
      <c r="DYF8" s="65" t="s">
        <v>862</v>
      </c>
      <c r="DYG8" s="66" t="s">
        <v>863</v>
      </c>
      <c r="DYH8" s="67" t="s">
        <v>864</v>
      </c>
      <c r="DYI8" s="68" t="s">
        <v>865</v>
      </c>
      <c r="DYJ8" s="65" t="s">
        <v>862</v>
      </c>
      <c r="DYK8" s="66" t="s">
        <v>863</v>
      </c>
      <c r="DYL8" s="67" t="s">
        <v>864</v>
      </c>
      <c r="DYM8" s="68" t="s">
        <v>865</v>
      </c>
      <c r="DYN8" s="65" t="s">
        <v>862</v>
      </c>
      <c r="DYO8" s="66" t="s">
        <v>863</v>
      </c>
      <c r="DYP8" s="67" t="s">
        <v>864</v>
      </c>
      <c r="DYQ8" s="68" t="s">
        <v>865</v>
      </c>
      <c r="DYR8" s="65" t="s">
        <v>862</v>
      </c>
      <c r="DYS8" s="66" t="s">
        <v>863</v>
      </c>
      <c r="DYT8" s="67" t="s">
        <v>864</v>
      </c>
      <c r="DYU8" s="68" t="s">
        <v>865</v>
      </c>
      <c r="DYV8" s="65" t="s">
        <v>862</v>
      </c>
      <c r="DYW8" s="66" t="s">
        <v>863</v>
      </c>
      <c r="DYX8" s="67" t="s">
        <v>864</v>
      </c>
      <c r="DYY8" s="68" t="s">
        <v>865</v>
      </c>
      <c r="DYZ8" s="65" t="s">
        <v>862</v>
      </c>
      <c r="DZA8" s="66" t="s">
        <v>863</v>
      </c>
      <c r="DZB8" s="67" t="s">
        <v>864</v>
      </c>
      <c r="DZC8" s="68" t="s">
        <v>865</v>
      </c>
      <c r="DZD8" s="65" t="s">
        <v>862</v>
      </c>
      <c r="DZE8" s="66" t="s">
        <v>863</v>
      </c>
      <c r="DZF8" s="67" t="s">
        <v>864</v>
      </c>
      <c r="DZG8" s="68" t="s">
        <v>865</v>
      </c>
      <c r="DZH8" s="65" t="s">
        <v>862</v>
      </c>
      <c r="DZI8" s="66" t="s">
        <v>863</v>
      </c>
      <c r="DZJ8" s="67" t="s">
        <v>864</v>
      </c>
      <c r="DZK8" s="68" t="s">
        <v>865</v>
      </c>
      <c r="DZL8" s="65" t="s">
        <v>862</v>
      </c>
      <c r="DZM8" s="66" t="s">
        <v>863</v>
      </c>
      <c r="DZN8" s="67" t="s">
        <v>864</v>
      </c>
      <c r="DZO8" s="68" t="s">
        <v>865</v>
      </c>
      <c r="DZP8" s="65" t="s">
        <v>862</v>
      </c>
      <c r="DZQ8" s="66" t="s">
        <v>863</v>
      </c>
      <c r="DZR8" s="67" t="s">
        <v>864</v>
      </c>
      <c r="DZS8" s="68" t="s">
        <v>865</v>
      </c>
      <c r="DZT8" s="65" t="s">
        <v>862</v>
      </c>
      <c r="DZU8" s="66" t="s">
        <v>863</v>
      </c>
      <c r="DZV8" s="67" t="s">
        <v>864</v>
      </c>
      <c r="DZW8" s="68" t="s">
        <v>865</v>
      </c>
      <c r="DZX8" s="65" t="s">
        <v>862</v>
      </c>
      <c r="DZY8" s="66" t="s">
        <v>863</v>
      </c>
      <c r="DZZ8" s="67" t="s">
        <v>864</v>
      </c>
      <c r="EAA8" s="68" t="s">
        <v>865</v>
      </c>
      <c r="EAB8" s="65" t="s">
        <v>862</v>
      </c>
      <c r="EAC8" s="66" t="s">
        <v>863</v>
      </c>
      <c r="EAD8" s="67" t="s">
        <v>864</v>
      </c>
      <c r="EAE8" s="68" t="s">
        <v>865</v>
      </c>
      <c r="EAF8" s="65" t="s">
        <v>862</v>
      </c>
      <c r="EAG8" s="66" t="s">
        <v>863</v>
      </c>
      <c r="EAH8" s="67" t="s">
        <v>864</v>
      </c>
      <c r="EAI8" s="68" t="s">
        <v>865</v>
      </c>
      <c r="EAJ8" s="65" t="s">
        <v>862</v>
      </c>
      <c r="EAK8" s="66" t="s">
        <v>863</v>
      </c>
      <c r="EAL8" s="67" t="s">
        <v>864</v>
      </c>
      <c r="EAM8" s="68" t="s">
        <v>865</v>
      </c>
      <c r="EAN8" s="65" t="s">
        <v>862</v>
      </c>
      <c r="EAO8" s="66" t="s">
        <v>863</v>
      </c>
      <c r="EAP8" s="67" t="s">
        <v>864</v>
      </c>
      <c r="EAQ8" s="68" t="s">
        <v>865</v>
      </c>
      <c r="EAR8" s="65" t="s">
        <v>862</v>
      </c>
      <c r="EAS8" s="66" t="s">
        <v>863</v>
      </c>
      <c r="EAT8" s="67" t="s">
        <v>864</v>
      </c>
      <c r="EAU8" s="68" t="s">
        <v>865</v>
      </c>
      <c r="EAV8" s="65" t="s">
        <v>862</v>
      </c>
      <c r="EAW8" s="66" t="s">
        <v>863</v>
      </c>
      <c r="EAX8" s="67" t="s">
        <v>864</v>
      </c>
      <c r="EAY8" s="68" t="s">
        <v>865</v>
      </c>
      <c r="EAZ8" s="65" t="s">
        <v>862</v>
      </c>
      <c r="EBA8" s="66" t="s">
        <v>863</v>
      </c>
      <c r="EBB8" s="67" t="s">
        <v>864</v>
      </c>
      <c r="EBC8" s="68" t="s">
        <v>865</v>
      </c>
      <c r="EBD8" s="65" t="s">
        <v>862</v>
      </c>
      <c r="EBE8" s="66" t="s">
        <v>863</v>
      </c>
      <c r="EBF8" s="67" t="s">
        <v>864</v>
      </c>
      <c r="EBG8" s="68" t="s">
        <v>865</v>
      </c>
      <c r="EBH8" s="65" t="s">
        <v>862</v>
      </c>
      <c r="EBI8" s="66" t="s">
        <v>863</v>
      </c>
      <c r="EBJ8" s="67" t="s">
        <v>864</v>
      </c>
      <c r="EBK8" s="68" t="s">
        <v>865</v>
      </c>
      <c r="EBL8" s="65" t="s">
        <v>862</v>
      </c>
      <c r="EBM8" s="66" t="s">
        <v>863</v>
      </c>
      <c r="EBN8" s="67" t="s">
        <v>864</v>
      </c>
      <c r="EBO8" s="68" t="s">
        <v>865</v>
      </c>
      <c r="EBP8" s="65" t="s">
        <v>862</v>
      </c>
      <c r="EBQ8" s="66" t="s">
        <v>863</v>
      </c>
      <c r="EBR8" s="67" t="s">
        <v>864</v>
      </c>
      <c r="EBS8" s="68" t="s">
        <v>865</v>
      </c>
      <c r="EBT8" s="65" t="s">
        <v>862</v>
      </c>
      <c r="EBU8" s="66" t="s">
        <v>863</v>
      </c>
      <c r="EBV8" s="67" t="s">
        <v>864</v>
      </c>
      <c r="EBW8" s="68" t="s">
        <v>865</v>
      </c>
      <c r="EBX8" s="65" t="s">
        <v>862</v>
      </c>
      <c r="EBY8" s="66" t="s">
        <v>863</v>
      </c>
      <c r="EBZ8" s="67" t="s">
        <v>864</v>
      </c>
      <c r="ECA8" s="68" t="s">
        <v>865</v>
      </c>
      <c r="ECB8" s="65" t="s">
        <v>862</v>
      </c>
      <c r="ECC8" s="66" t="s">
        <v>863</v>
      </c>
      <c r="ECD8" s="67" t="s">
        <v>864</v>
      </c>
      <c r="ECE8" s="68" t="s">
        <v>865</v>
      </c>
      <c r="ECF8" s="65" t="s">
        <v>862</v>
      </c>
      <c r="ECG8" s="66" t="s">
        <v>863</v>
      </c>
      <c r="ECH8" s="67" t="s">
        <v>864</v>
      </c>
      <c r="ECI8" s="68" t="s">
        <v>865</v>
      </c>
      <c r="ECJ8" s="65" t="s">
        <v>862</v>
      </c>
      <c r="ECK8" s="66" t="s">
        <v>863</v>
      </c>
      <c r="ECL8" s="67" t="s">
        <v>864</v>
      </c>
      <c r="ECM8" s="68" t="s">
        <v>865</v>
      </c>
      <c r="ECN8" s="65" t="s">
        <v>862</v>
      </c>
      <c r="ECO8" s="66" t="s">
        <v>863</v>
      </c>
      <c r="ECP8" s="67" t="s">
        <v>864</v>
      </c>
      <c r="ECQ8" s="68" t="s">
        <v>865</v>
      </c>
      <c r="ECR8" s="65" t="s">
        <v>862</v>
      </c>
      <c r="ECS8" s="66" t="s">
        <v>863</v>
      </c>
      <c r="ECT8" s="67" t="s">
        <v>864</v>
      </c>
      <c r="ECU8" s="68" t="s">
        <v>865</v>
      </c>
      <c r="ECV8" s="65" t="s">
        <v>862</v>
      </c>
      <c r="ECW8" s="66" t="s">
        <v>863</v>
      </c>
      <c r="ECX8" s="67" t="s">
        <v>864</v>
      </c>
      <c r="ECY8" s="68" t="s">
        <v>865</v>
      </c>
      <c r="ECZ8" s="65" t="s">
        <v>862</v>
      </c>
      <c r="EDA8" s="66" t="s">
        <v>863</v>
      </c>
      <c r="EDB8" s="67" t="s">
        <v>864</v>
      </c>
      <c r="EDC8" s="68" t="s">
        <v>865</v>
      </c>
      <c r="EDD8" s="65" t="s">
        <v>862</v>
      </c>
      <c r="EDE8" s="66" t="s">
        <v>863</v>
      </c>
      <c r="EDF8" s="67" t="s">
        <v>864</v>
      </c>
      <c r="EDG8" s="68" t="s">
        <v>865</v>
      </c>
      <c r="EDH8" s="65" t="s">
        <v>862</v>
      </c>
      <c r="EDI8" s="66" t="s">
        <v>863</v>
      </c>
      <c r="EDJ8" s="67" t="s">
        <v>864</v>
      </c>
      <c r="EDK8" s="68" t="s">
        <v>865</v>
      </c>
      <c r="EDL8" s="65" t="s">
        <v>862</v>
      </c>
      <c r="EDM8" s="66" t="s">
        <v>863</v>
      </c>
      <c r="EDN8" s="67" t="s">
        <v>864</v>
      </c>
      <c r="EDO8" s="68" t="s">
        <v>865</v>
      </c>
      <c r="EDP8" s="65" t="s">
        <v>862</v>
      </c>
      <c r="EDQ8" s="66" t="s">
        <v>863</v>
      </c>
      <c r="EDR8" s="67" t="s">
        <v>864</v>
      </c>
      <c r="EDS8" s="68" t="s">
        <v>865</v>
      </c>
      <c r="EDT8" s="65" t="s">
        <v>862</v>
      </c>
      <c r="EDU8" s="66" t="s">
        <v>863</v>
      </c>
      <c r="EDV8" s="67" t="s">
        <v>864</v>
      </c>
      <c r="EDW8" s="68" t="s">
        <v>865</v>
      </c>
      <c r="EDX8" s="65" t="s">
        <v>862</v>
      </c>
      <c r="EDY8" s="66" t="s">
        <v>863</v>
      </c>
      <c r="EDZ8" s="67" t="s">
        <v>864</v>
      </c>
      <c r="EEA8" s="68" t="s">
        <v>865</v>
      </c>
      <c r="EEB8" s="65" t="s">
        <v>862</v>
      </c>
      <c r="EEC8" s="66" t="s">
        <v>863</v>
      </c>
      <c r="EED8" s="67" t="s">
        <v>864</v>
      </c>
      <c r="EEE8" s="68" t="s">
        <v>865</v>
      </c>
      <c r="EEF8" s="65" t="s">
        <v>862</v>
      </c>
      <c r="EEG8" s="66" t="s">
        <v>863</v>
      </c>
      <c r="EEH8" s="67" t="s">
        <v>864</v>
      </c>
      <c r="EEI8" s="68" t="s">
        <v>865</v>
      </c>
      <c r="EEJ8" s="65" t="s">
        <v>862</v>
      </c>
      <c r="EEK8" s="66" t="s">
        <v>863</v>
      </c>
      <c r="EEL8" s="67" t="s">
        <v>864</v>
      </c>
      <c r="EEM8" s="68" t="s">
        <v>865</v>
      </c>
      <c r="EEN8" s="65" t="s">
        <v>862</v>
      </c>
      <c r="EEO8" s="66" t="s">
        <v>863</v>
      </c>
      <c r="EEP8" s="67" t="s">
        <v>864</v>
      </c>
      <c r="EEQ8" s="68" t="s">
        <v>865</v>
      </c>
      <c r="EER8" s="65" t="s">
        <v>862</v>
      </c>
      <c r="EES8" s="66" t="s">
        <v>863</v>
      </c>
      <c r="EET8" s="67" t="s">
        <v>864</v>
      </c>
      <c r="EEU8" s="68" t="s">
        <v>865</v>
      </c>
      <c r="EEV8" s="65" t="s">
        <v>862</v>
      </c>
      <c r="EEW8" s="66" t="s">
        <v>863</v>
      </c>
      <c r="EEX8" s="67" t="s">
        <v>864</v>
      </c>
      <c r="EEY8" s="68" t="s">
        <v>865</v>
      </c>
      <c r="EEZ8" s="65" t="s">
        <v>862</v>
      </c>
      <c r="EFA8" s="66" t="s">
        <v>863</v>
      </c>
      <c r="EFB8" s="67" t="s">
        <v>864</v>
      </c>
      <c r="EFC8" s="68" t="s">
        <v>865</v>
      </c>
      <c r="EFD8" s="65" t="s">
        <v>862</v>
      </c>
      <c r="EFE8" s="66" t="s">
        <v>863</v>
      </c>
      <c r="EFF8" s="67" t="s">
        <v>864</v>
      </c>
      <c r="EFG8" s="68" t="s">
        <v>865</v>
      </c>
      <c r="EFH8" s="65" t="s">
        <v>862</v>
      </c>
      <c r="EFI8" s="66" t="s">
        <v>863</v>
      </c>
      <c r="EFJ8" s="67" t="s">
        <v>864</v>
      </c>
      <c r="EFK8" s="68" t="s">
        <v>865</v>
      </c>
      <c r="EFL8" s="65" t="s">
        <v>862</v>
      </c>
      <c r="EFM8" s="66" t="s">
        <v>863</v>
      </c>
      <c r="EFN8" s="67" t="s">
        <v>864</v>
      </c>
      <c r="EFO8" s="68" t="s">
        <v>865</v>
      </c>
      <c r="EFP8" s="65" t="s">
        <v>862</v>
      </c>
      <c r="EFQ8" s="66" t="s">
        <v>863</v>
      </c>
      <c r="EFR8" s="67" t="s">
        <v>864</v>
      </c>
      <c r="EFS8" s="68" t="s">
        <v>865</v>
      </c>
      <c r="EFT8" s="65" t="s">
        <v>862</v>
      </c>
      <c r="EFU8" s="66" t="s">
        <v>863</v>
      </c>
      <c r="EFV8" s="67" t="s">
        <v>864</v>
      </c>
      <c r="EFW8" s="68" t="s">
        <v>865</v>
      </c>
      <c r="EFX8" s="65" t="s">
        <v>862</v>
      </c>
      <c r="EFY8" s="66" t="s">
        <v>863</v>
      </c>
      <c r="EFZ8" s="67" t="s">
        <v>864</v>
      </c>
      <c r="EGA8" s="68" t="s">
        <v>865</v>
      </c>
      <c r="EGB8" s="65" t="s">
        <v>862</v>
      </c>
      <c r="EGC8" s="66" t="s">
        <v>863</v>
      </c>
      <c r="EGD8" s="67" t="s">
        <v>864</v>
      </c>
      <c r="EGE8" s="68" t="s">
        <v>865</v>
      </c>
      <c r="EGF8" s="65" t="s">
        <v>862</v>
      </c>
      <c r="EGG8" s="66" t="s">
        <v>863</v>
      </c>
      <c r="EGH8" s="67" t="s">
        <v>864</v>
      </c>
      <c r="EGI8" s="68" t="s">
        <v>865</v>
      </c>
      <c r="EGJ8" s="65" t="s">
        <v>862</v>
      </c>
      <c r="EGK8" s="66" t="s">
        <v>863</v>
      </c>
      <c r="EGL8" s="67" t="s">
        <v>864</v>
      </c>
      <c r="EGM8" s="68" t="s">
        <v>865</v>
      </c>
      <c r="EGN8" s="65" t="s">
        <v>862</v>
      </c>
      <c r="EGO8" s="66" t="s">
        <v>863</v>
      </c>
      <c r="EGP8" s="67" t="s">
        <v>864</v>
      </c>
      <c r="EGQ8" s="68" t="s">
        <v>865</v>
      </c>
      <c r="EGR8" s="65" t="s">
        <v>862</v>
      </c>
      <c r="EGS8" s="66" t="s">
        <v>863</v>
      </c>
      <c r="EGT8" s="67" t="s">
        <v>864</v>
      </c>
      <c r="EGU8" s="68" t="s">
        <v>865</v>
      </c>
      <c r="EGV8" s="65" t="s">
        <v>862</v>
      </c>
      <c r="EGW8" s="66" t="s">
        <v>863</v>
      </c>
      <c r="EGX8" s="67" t="s">
        <v>864</v>
      </c>
      <c r="EGY8" s="68" t="s">
        <v>865</v>
      </c>
      <c r="EGZ8" s="65" t="s">
        <v>862</v>
      </c>
      <c r="EHA8" s="66" t="s">
        <v>863</v>
      </c>
      <c r="EHB8" s="67" t="s">
        <v>864</v>
      </c>
      <c r="EHC8" s="68" t="s">
        <v>865</v>
      </c>
      <c r="EHD8" s="65" t="s">
        <v>862</v>
      </c>
      <c r="EHE8" s="66" t="s">
        <v>863</v>
      </c>
      <c r="EHF8" s="67" t="s">
        <v>864</v>
      </c>
      <c r="EHG8" s="68" t="s">
        <v>865</v>
      </c>
      <c r="EHH8" s="65" t="s">
        <v>862</v>
      </c>
      <c r="EHI8" s="66" t="s">
        <v>863</v>
      </c>
      <c r="EHJ8" s="67" t="s">
        <v>864</v>
      </c>
      <c r="EHK8" s="68" t="s">
        <v>865</v>
      </c>
      <c r="EHL8" s="65" t="s">
        <v>862</v>
      </c>
      <c r="EHM8" s="66" t="s">
        <v>863</v>
      </c>
      <c r="EHN8" s="67" t="s">
        <v>864</v>
      </c>
      <c r="EHO8" s="68" t="s">
        <v>865</v>
      </c>
      <c r="EHP8" s="65" t="s">
        <v>862</v>
      </c>
      <c r="EHQ8" s="66" t="s">
        <v>863</v>
      </c>
      <c r="EHR8" s="67" t="s">
        <v>864</v>
      </c>
      <c r="EHS8" s="68" t="s">
        <v>865</v>
      </c>
      <c r="EHT8" s="65" t="s">
        <v>862</v>
      </c>
      <c r="EHU8" s="66" t="s">
        <v>863</v>
      </c>
      <c r="EHV8" s="67" t="s">
        <v>864</v>
      </c>
      <c r="EHW8" s="68" t="s">
        <v>865</v>
      </c>
      <c r="EHX8" s="65" t="s">
        <v>862</v>
      </c>
      <c r="EHY8" s="66" t="s">
        <v>863</v>
      </c>
      <c r="EHZ8" s="67" t="s">
        <v>864</v>
      </c>
      <c r="EIA8" s="68" t="s">
        <v>865</v>
      </c>
      <c r="EIB8" s="65" t="s">
        <v>862</v>
      </c>
      <c r="EIC8" s="66" t="s">
        <v>863</v>
      </c>
      <c r="EID8" s="67" t="s">
        <v>864</v>
      </c>
      <c r="EIE8" s="68" t="s">
        <v>865</v>
      </c>
      <c r="EIF8" s="65" t="s">
        <v>862</v>
      </c>
      <c r="EIG8" s="66" t="s">
        <v>863</v>
      </c>
      <c r="EIH8" s="67" t="s">
        <v>864</v>
      </c>
      <c r="EII8" s="68" t="s">
        <v>865</v>
      </c>
      <c r="EIJ8" s="65" t="s">
        <v>862</v>
      </c>
      <c r="EIK8" s="66" t="s">
        <v>863</v>
      </c>
      <c r="EIL8" s="67" t="s">
        <v>864</v>
      </c>
      <c r="EIM8" s="68" t="s">
        <v>865</v>
      </c>
      <c r="EIN8" s="65" t="s">
        <v>862</v>
      </c>
      <c r="EIO8" s="66" t="s">
        <v>863</v>
      </c>
      <c r="EIP8" s="67" t="s">
        <v>864</v>
      </c>
      <c r="EIQ8" s="68" t="s">
        <v>865</v>
      </c>
      <c r="EIR8" s="65" t="s">
        <v>862</v>
      </c>
      <c r="EIS8" s="66" t="s">
        <v>863</v>
      </c>
      <c r="EIT8" s="67" t="s">
        <v>864</v>
      </c>
      <c r="EIU8" s="68" t="s">
        <v>865</v>
      </c>
      <c r="EIV8" s="65" t="s">
        <v>862</v>
      </c>
      <c r="EIW8" s="66" t="s">
        <v>863</v>
      </c>
      <c r="EIX8" s="67" t="s">
        <v>864</v>
      </c>
      <c r="EIY8" s="68" t="s">
        <v>865</v>
      </c>
      <c r="EIZ8" s="65" t="s">
        <v>862</v>
      </c>
      <c r="EJA8" s="66" t="s">
        <v>863</v>
      </c>
      <c r="EJB8" s="67" t="s">
        <v>864</v>
      </c>
      <c r="EJC8" s="68" t="s">
        <v>865</v>
      </c>
      <c r="EJD8" s="65" t="s">
        <v>862</v>
      </c>
      <c r="EJE8" s="66" t="s">
        <v>863</v>
      </c>
      <c r="EJF8" s="67" t="s">
        <v>864</v>
      </c>
      <c r="EJG8" s="68" t="s">
        <v>865</v>
      </c>
      <c r="EJH8" s="65" t="s">
        <v>862</v>
      </c>
      <c r="EJI8" s="66" t="s">
        <v>863</v>
      </c>
      <c r="EJJ8" s="67" t="s">
        <v>864</v>
      </c>
      <c r="EJK8" s="68" t="s">
        <v>865</v>
      </c>
      <c r="EJL8" s="65" t="s">
        <v>862</v>
      </c>
      <c r="EJM8" s="66" t="s">
        <v>863</v>
      </c>
      <c r="EJN8" s="67" t="s">
        <v>864</v>
      </c>
      <c r="EJO8" s="68" t="s">
        <v>865</v>
      </c>
      <c r="EJP8" s="65" t="s">
        <v>862</v>
      </c>
      <c r="EJQ8" s="66" t="s">
        <v>863</v>
      </c>
      <c r="EJR8" s="67" t="s">
        <v>864</v>
      </c>
      <c r="EJS8" s="68" t="s">
        <v>865</v>
      </c>
      <c r="EJT8" s="65" t="s">
        <v>862</v>
      </c>
      <c r="EJU8" s="66" t="s">
        <v>863</v>
      </c>
      <c r="EJV8" s="67" t="s">
        <v>864</v>
      </c>
      <c r="EJW8" s="68" t="s">
        <v>865</v>
      </c>
      <c r="EJX8" s="65" t="s">
        <v>862</v>
      </c>
      <c r="EJY8" s="66" t="s">
        <v>863</v>
      </c>
      <c r="EJZ8" s="67" t="s">
        <v>864</v>
      </c>
      <c r="EKA8" s="68" t="s">
        <v>865</v>
      </c>
      <c r="EKB8" s="65" t="s">
        <v>862</v>
      </c>
      <c r="EKC8" s="66" t="s">
        <v>863</v>
      </c>
      <c r="EKD8" s="67" t="s">
        <v>864</v>
      </c>
      <c r="EKE8" s="68" t="s">
        <v>865</v>
      </c>
      <c r="EKF8" s="65" t="s">
        <v>862</v>
      </c>
      <c r="EKG8" s="66" t="s">
        <v>863</v>
      </c>
      <c r="EKH8" s="67" t="s">
        <v>864</v>
      </c>
      <c r="EKI8" s="68" t="s">
        <v>865</v>
      </c>
      <c r="EKJ8" s="65" t="s">
        <v>862</v>
      </c>
      <c r="EKK8" s="66" t="s">
        <v>863</v>
      </c>
      <c r="EKL8" s="67" t="s">
        <v>864</v>
      </c>
      <c r="EKM8" s="68" t="s">
        <v>865</v>
      </c>
      <c r="EKN8" s="65" t="s">
        <v>862</v>
      </c>
      <c r="EKO8" s="66" t="s">
        <v>863</v>
      </c>
      <c r="EKP8" s="67" t="s">
        <v>864</v>
      </c>
      <c r="EKQ8" s="68" t="s">
        <v>865</v>
      </c>
      <c r="EKR8" s="65" t="s">
        <v>862</v>
      </c>
      <c r="EKS8" s="66" t="s">
        <v>863</v>
      </c>
      <c r="EKT8" s="67" t="s">
        <v>864</v>
      </c>
      <c r="EKU8" s="68" t="s">
        <v>865</v>
      </c>
      <c r="EKV8" s="65" t="s">
        <v>862</v>
      </c>
      <c r="EKW8" s="66" t="s">
        <v>863</v>
      </c>
      <c r="EKX8" s="67" t="s">
        <v>864</v>
      </c>
      <c r="EKY8" s="68" t="s">
        <v>865</v>
      </c>
      <c r="EKZ8" s="65" t="s">
        <v>862</v>
      </c>
      <c r="ELA8" s="66" t="s">
        <v>863</v>
      </c>
      <c r="ELB8" s="67" t="s">
        <v>864</v>
      </c>
      <c r="ELC8" s="68" t="s">
        <v>865</v>
      </c>
      <c r="ELD8" s="65" t="s">
        <v>862</v>
      </c>
      <c r="ELE8" s="66" t="s">
        <v>863</v>
      </c>
      <c r="ELF8" s="67" t="s">
        <v>864</v>
      </c>
      <c r="ELG8" s="68" t="s">
        <v>865</v>
      </c>
      <c r="ELH8" s="65" t="s">
        <v>862</v>
      </c>
      <c r="ELI8" s="66" t="s">
        <v>863</v>
      </c>
      <c r="ELJ8" s="67" t="s">
        <v>864</v>
      </c>
      <c r="ELK8" s="68" t="s">
        <v>865</v>
      </c>
      <c r="ELL8" s="65" t="s">
        <v>862</v>
      </c>
      <c r="ELM8" s="66" t="s">
        <v>863</v>
      </c>
      <c r="ELN8" s="67" t="s">
        <v>864</v>
      </c>
      <c r="ELO8" s="68" t="s">
        <v>865</v>
      </c>
      <c r="ELP8" s="65" t="s">
        <v>862</v>
      </c>
      <c r="ELQ8" s="66" t="s">
        <v>863</v>
      </c>
      <c r="ELR8" s="67" t="s">
        <v>864</v>
      </c>
      <c r="ELS8" s="68" t="s">
        <v>865</v>
      </c>
      <c r="ELT8" s="65" t="s">
        <v>862</v>
      </c>
      <c r="ELU8" s="66" t="s">
        <v>863</v>
      </c>
      <c r="ELV8" s="67" t="s">
        <v>864</v>
      </c>
      <c r="ELW8" s="68" t="s">
        <v>865</v>
      </c>
      <c r="ELX8" s="65" t="s">
        <v>862</v>
      </c>
      <c r="ELY8" s="66" t="s">
        <v>863</v>
      </c>
      <c r="ELZ8" s="67" t="s">
        <v>864</v>
      </c>
      <c r="EMA8" s="68" t="s">
        <v>865</v>
      </c>
      <c r="EMB8" s="65" t="s">
        <v>862</v>
      </c>
      <c r="EMC8" s="66" t="s">
        <v>863</v>
      </c>
      <c r="EMD8" s="67" t="s">
        <v>864</v>
      </c>
      <c r="EME8" s="68" t="s">
        <v>865</v>
      </c>
      <c r="EMF8" s="65" t="s">
        <v>862</v>
      </c>
      <c r="EMG8" s="66" t="s">
        <v>863</v>
      </c>
      <c r="EMH8" s="67" t="s">
        <v>864</v>
      </c>
      <c r="EMI8" s="68" t="s">
        <v>865</v>
      </c>
      <c r="EMJ8" s="65" t="s">
        <v>862</v>
      </c>
      <c r="EMK8" s="66" t="s">
        <v>863</v>
      </c>
      <c r="EML8" s="67" t="s">
        <v>864</v>
      </c>
      <c r="EMM8" s="68" t="s">
        <v>865</v>
      </c>
      <c r="EMN8" s="65" t="s">
        <v>862</v>
      </c>
      <c r="EMO8" s="66" t="s">
        <v>863</v>
      </c>
      <c r="EMP8" s="67" t="s">
        <v>864</v>
      </c>
      <c r="EMQ8" s="68" t="s">
        <v>865</v>
      </c>
      <c r="EMR8" s="65" t="s">
        <v>862</v>
      </c>
      <c r="EMS8" s="66" t="s">
        <v>863</v>
      </c>
      <c r="EMT8" s="67" t="s">
        <v>864</v>
      </c>
      <c r="EMU8" s="68" t="s">
        <v>865</v>
      </c>
      <c r="EMV8" s="65" t="s">
        <v>862</v>
      </c>
      <c r="EMW8" s="66" t="s">
        <v>863</v>
      </c>
      <c r="EMX8" s="67" t="s">
        <v>864</v>
      </c>
      <c r="EMY8" s="68" t="s">
        <v>865</v>
      </c>
      <c r="EMZ8" s="65" t="s">
        <v>862</v>
      </c>
      <c r="ENA8" s="66" t="s">
        <v>863</v>
      </c>
      <c r="ENB8" s="67" t="s">
        <v>864</v>
      </c>
      <c r="ENC8" s="68" t="s">
        <v>865</v>
      </c>
      <c r="END8" s="65" t="s">
        <v>862</v>
      </c>
      <c r="ENE8" s="66" t="s">
        <v>863</v>
      </c>
      <c r="ENF8" s="67" t="s">
        <v>864</v>
      </c>
      <c r="ENG8" s="68" t="s">
        <v>865</v>
      </c>
      <c r="ENH8" s="65" t="s">
        <v>862</v>
      </c>
      <c r="ENI8" s="66" t="s">
        <v>863</v>
      </c>
      <c r="ENJ8" s="67" t="s">
        <v>864</v>
      </c>
      <c r="ENK8" s="68" t="s">
        <v>865</v>
      </c>
      <c r="ENL8" s="65" t="s">
        <v>862</v>
      </c>
      <c r="ENM8" s="66" t="s">
        <v>863</v>
      </c>
      <c r="ENN8" s="67" t="s">
        <v>864</v>
      </c>
      <c r="ENO8" s="68" t="s">
        <v>865</v>
      </c>
      <c r="ENP8" s="65" t="s">
        <v>862</v>
      </c>
      <c r="ENQ8" s="66" t="s">
        <v>863</v>
      </c>
      <c r="ENR8" s="67" t="s">
        <v>864</v>
      </c>
      <c r="ENS8" s="68" t="s">
        <v>865</v>
      </c>
      <c r="ENT8" s="65" t="s">
        <v>862</v>
      </c>
      <c r="ENU8" s="66" t="s">
        <v>863</v>
      </c>
      <c r="ENV8" s="67" t="s">
        <v>864</v>
      </c>
      <c r="ENW8" s="68" t="s">
        <v>865</v>
      </c>
      <c r="ENX8" s="65" t="s">
        <v>862</v>
      </c>
      <c r="ENY8" s="66" t="s">
        <v>863</v>
      </c>
      <c r="ENZ8" s="67" t="s">
        <v>864</v>
      </c>
      <c r="EOA8" s="68" t="s">
        <v>865</v>
      </c>
      <c r="EOB8" s="65" t="s">
        <v>862</v>
      </c>
      <c r="EOC8" s="66" t="s">
        <v>863</v>
      </c>
      <c r="EOD8" s="67" t="s">
        <v>864</v>
      </c>
      <c r="EOE8" s="68" t="s">
        <v>865</v>
      </c>
      <c r="EOF8" s="65" t="s">
        <v>862</v>
      </c>
      <c r="EOG8" s="66" t="s">
        <v>863</v>
      </c>
      <c r="EOH8" s="67" t="s">
        <v>864</v>
      </c>
      <c r="EOI8" s="68" t="s">
        <v>865</v>
      </c>
      <c r="EOJ8" s="65" t="s">
        <v>862</v>
      </c>
      <c r="EOK8" s="66" t="s">
        <v>863</v>
      </c>
      <c r="EOL8" s="67" t="s">
        <v>864</v>
      </c>
      <c r="EOM8" s="68" t="s">
        <v>865</v>
      </c>
      <c r="EON8" s="65" t="s">
        <v>862</v>
      </c>
      <c r="EOO8" s="66" t="s">
        <v>863</v>
      </c>
      <c r="EOP8" s="67" t="s">
        <v>864</v>
      </c>
      <c r="EOQ8" s="68" t="s">
        <v>865</v>
      </c>
      <c r="EOR8" s="65" t="s">
        <v>862</v>
      </c>
      <c r="EOS8" s="66" t="s">
        <v>863</v>
      </c>
      <c r="EOT8" s="67" t="s">
        <v>864</v>
      </c>
      <c r="EOU8" s="68" t="s">
        <v>865</v>
      </c>
      <c r="EOV8" s="65" t="s">
        <v>862</v>
      </c>
      <c r="EOW8" s="66" t="s">
        <v>863</v>
      </c>
      <c r="EOX8" s="67" t="s">
        <v>864</v>
      </c>
      <c r="EOY8" s="68" t="s">
        <v>865</v>
      </c>
      <c r="EOZ8" s="65" t="s">
        <v>862</v>
      </c>
      <c r="EPA8" s="66" t="s">
        <v>863</v>
      </c>
      <c r="EPB8" s="67" t="s">
        <v>864</v>
      </c>
      <c r="EPC8" s="68" t="s">
        <v>865</v>
      </c>
      <c r="EPD8" s="65" t="s">
        <v>862</v>
      </c>
      <c r="EPE8" s="66" t="s">
        <v>863</v>
      </c>
      <c r="EPF8" s="67" t="s">
        <v>864</v>
      </c>
      <c r="EPG8" s="68" t="s">
        <v>865</v>
      </c>
      <c r="EPH8" s="65" t="s">
        <v>862</v>
      </c>
      <c r="EPI8" s="66" t="s">
        <v>863</v>
      </c>
      <c r="EPJ8" s="67" t="s">
        <v>864</v>
      </c>
      <c r="EPK8" s="68" t="s">
        <v>865</v>
      </c>
      <c r="EPL8" s="65" t="s">
        <v>862</v>
      </c>
      <c r="EPM8" s="66" t="s">
        <v>863</v>
      </c>
      <c r="EPN8" s="67" t="s">
        <v>864</v>
      </c>
      <c r="EPO8" s="68" t="s">
        <v>865</v>
      </c>
      <c r="EPP8" s="65" t="s">
        <v>862</v>
      </c>
      <c r="EPQ8" s="66" t="s">
        <v>863</v>
      </c>
      <c r="EPR8" s="67" t="s">
        <v>864</v>
      </c>
      <c r="EPS8" s="68" t="s">
        <v>865</v>
      </c>
      <c r="EPT8" s="65" t="s">
        <v>862</v>
      </c>
      <c r="EPU8" s="66" t="s">
        <v>863</v>
      </c>
      <c r="EPV8" s="67" t="s">
        <v>864</v>
      </c>
      <c r="EPW8" s="68" t="s">
        <v>865</v>
      </c>
      <c r="EPX8" s="65" t="s">
        <v>862</v>
      </c>
      <c r="EPY8" s="66" t="s">
        <v>863</v>
      </c>
      <c r="EPZ8" s="67" t="s">
        <v>864</v>
      </c>
      <c r="EQA8" s="68" t="s">
        <v>865</v>
      </c>
      <c r="EQB8" s="65" t="s">
        <v>862</v>
      </c>
      <c r="EQC8" s="66" t="s">
        <v>863</v>
      </c>
      <c r="EQD8" s="67" t="s">
        <v>864</v>
      </c>
      <c r="EQE8" s="68" t="s">
        <v>865</v>
      </c>
      <c r="EQF8" s="65" t="s">
        <v>862</v>
      </c>
      <c r="EQG8" s="66" t="s">
        <v>863</v>
      </c>
      <c r="EQH8" s="67" t="s">
        <v>864</v>
      </c>
      <c r="EQI8" s="68" t="s">
        <v>865</v>
      </c>
      <c r="EQJ8" s="65" t="s">
        <v>862</v>
      </c>
      <c r="EQK8" s="66" t="s">
        <v>863</v>
      </c>
      <c r="EQL8" s="67" t="s">
        <v>864</v>
      </c>
      <c r="EQM8" s="68" t="s">
        <v>865</v>
      </c>
      <c r="EQN8" s="65" t="s">
        <v>862</v>
      </c>
      <c r="EQO8" s="66" t="s">
        <v>863</v>
      </c>
      <c r="EQP8" s="67" t="s">
        <v>864</v>
      </c>
      <c r="EQQ8" s="68" t="s">
        <v>865</v>
      </c>
      <c r="EQR8" s="65" t="s">
        <v>862</v>
      </c>
      <c r="EQS8" s="66" t="s">
        <v>863</v>
      </c>
      <c r="EQT8" s="67" t="s">
        <v>864</v>
      </c>
      <c r="EQU8" s="68" t="s">
        <v>865</v>
      </c>
      <c r="EQV8" s="65" t="s">
        <v>862</v>
      </c>
      <c r="EQW8" s="66" t="s">
        <v>863</v>
      </c>
      <c r="EQX8" s="67" t="s">
        <v>864</v>
      </c>
      <c r="EQY8" s="68" t="s">
        <v>865</v>
      </c>
      <c r="EQZ8" s="65" t="s">
        <v>862</v>
      </c>
      <c r="ERA8" s="66" t="s">
        <v>863</v>
      </c>
      <c r="ERB8" s="67" t="s">
        <v>864</v>
      </c>
      <c r="ERC8" s="68" t="s">
        <v>865</v>
      </c>
      <c r="ERD8" s="65" t="s">
        <v>862</v>
      </c>
      <c r="ERE8" s="66" t="s">
        <v>863</v>
      </c>
      <c r="ERF8" s="67" t="s">
        <v>864</v>
      </c>
      <c r="ERG8" s="68" t="s">
        <v>865</v>
      </c>
      <c r="ERH8" s="65" t="s">
        <v>862</v>
      </c>
      <c r="ERI8" s="66" t="s">
        <v>863</v>
      </c>
      <c r="ERJ8" s="67" t="s">
        <v>864</v>
      </c>
      <c r="ERK8" s="68" t="s">
        <v>865</v>
      </c>
      <c r="ERL8" s="65" t="s">
        <v>862</v>
      </c>
      <c r="ERM8" s="66" t="s">
        <v>863</v>
      </c>
      <c r="ERN8" s="67" t="s">
        <v>864</v>
      </c>
      <c r="ERO8" s="68" t="s">
        <v>865</v>
      </c>
      <c r="ERP8" s="65" t="s">
        <v>862</v>
      </c>
      <c r="ERQ8" s="66" t="s">
        <v>863</v>
      </c>
      <c r="ERR8" s="67" t="s">
        <v>864</v>
      </c>
      <c r="ERS8" s="68" t="s">
        <v>865</v>
      </c>
      <c r="ERT8" s="65" t="s">
        <v>862</v>
      </c>
      <c r="ERU8" s="66" t="s">
        <v>863</v>
      </c>
      <c r="ERV8" s="67" t="s">
        <v>864</v>
      </c>
      <c r="ERW8" s="68" t="s">
        <v>865</v>
      </c>
      <c r="ERX8" s="65" t="s">
        <v>862</v>
      </c>
      <c r="ERY8" s="66" t="s">
        <v>863</v>
      </c>
      <c r="ERZ8" s="67" t="s">
        <v>864</v>
      </c>
      <c r="ESA8" s="68" t="s">
        <v>865</v>
      </c>
      <c r="ESB8" s="65" t="s">
        <v>862</v>
      </c>
      <c r="ESC8" s="66" t="s">
        <v>863</v>
      </c>
      <c r="ESD8" s="67" t="s">
        <v>864</v>
      </c>
      <c r="ESE8" s="68" t="s">
        <v>865</v>
      </c>
      <c r="ESF8" s="65" t="s">
        <v>862</v>
      </c>
      <c r="ESG8" s="66" t="s">
        <v>863</v>
      </c>
      <c r="ESH8" s="67" t="s">
        <v>864</v>
      </c>
      <c r="ESI8" s="68" t="s">
        <v>865</v>
      </c>
      <c r="ESJ8" s="65" t="s">
        <v>862</v>
      </c>
      <c r="ESK8" s="66" t="s">
        <v>863</v>
      </c>
      <c r="ESL8" s="67" t="s">
        <v>864</v>
      </c>
      <c r="ESM8" s="68" t="s">
        <v>865</v>
      </c>
      <c r="ESN8" s="65" t="s">
        <v>862</v>
      </c>
      <c r="ESO8" s="66" t="s">
        <v>863</v>
      </c>
      <c r="ESP8" s="67" t="s">
        <v>864</v>
      </c>
      <c r="ESQ8" s="68" t="s">
        <v>865</v>
      </c>
      <c r="ESR8" s="65" t="s">
        <v>862</v>
      </c>
      <c r="ESS8" s="66" t="s">
        <v>863</v>
      </c>
      <c r="EST8" s="67" t="s">
        <v>864</v>
      </c>
      <c r="ESU8" s="68" t="s">
        <v>865</v>
      </c>
      <c r="ESV8" s="65" t="s">
        <v>862</v>
      </c>
      <c r="ESW8" s="66" t="s">
        <v>863</v>
      </c>
      <c r="ESX8" s="67" t="s">
        <v>864</v>
      </c>
      <c r="ESY8" s="68" t="s">
        <v>865</v>
      </c>
      <c r="ESZ8" s="65" t="s">
        <v>862</v>
      </c>
      <c r="ETA8" s="66" t="s">
        <v>863</v>
      </c>
      <c r="ETB8" s="67" t="s">
        <v>864</v>
      </c>
      <c r="ETC8" s="68" t="s">
        <v>865</v>
      </c>
      <c r="ETD8" s="65" t="s">
        <v>862</v>
      </c>
      <c r="ETE8" s="66" t="s">
        <v>863</v>
      </c>
      <c r="ETF8" s="67" t="s">
        <v>864</v>
      </c>
      <c r="ETG8" s="68" t="s">
        <v>865</v>
      </c>
      <c r="ETH8" s="65" t="s">
        <v>862</v>
      </c>
      <c r="ETI8" s="66" t="s">
        <v>863</v>
      </c>
      <c r="ETJ8" s="67" t="s">
        <v>864</v>
      </c>
      <c r="ETK8" s="68" t="s">
        <v>865</v>
      </c>
      <c r="ETL8" s="65" t="s">
        <v>862</v>
      </c>
      <c r="ETM8" s="66" t="s">
        <v>863</v>
      </c>
      <c r="ETN8" s="67" t="s">
        <v>864</v>
      </c>
      <c r="ETO8" s="68" t="s">
        <v>865</v>
      </c>
      <c r="ETP8" s="65" t="s">
        <v>862</v>
      </c>
      <c r="ETQ8" s="66" t="s">
        <v>863</v>
      </c>
      <c r="ETR8" s="67" t="s">
        <v>864</v>
      </c>
      <c r="ETS8" s="68" t="s">
        <v>865</v>
      </c>
      <c r="ETT8" s="65" t="s">
        <v>862</v>
      </c>
      <c r="ETU8" s="66" t="s">
        <v>863</v>
      </c>
      <c r="ETV8" s="67" t="s">
        <v>864</v>
      </c>
      <c r="ETW8" s="68" t="s">
        <v>865</v>
      </c>
      <c r="ETX8" s="65" t="s">
        <v>862</v>
      </c>
      <c r="ETY8" s="66" t="s">
        <v>863</v>
      </c>
      <c r="ETZ8" s="67" t="s">
        <v>864</v>
      </c>
      <c r="EUA8" s="68" t="s">
        <v>865</v>
      </c>
      <c r="EUB8" s="65" t="s">
        <v>862</v>
      </c>
      <c r="EUC8" s="66" t="s">
        <v>863</v>
      </c>
      <c r="EUD8" s="67" t="s">
        <v>864</v>
      </c>
      <c r="EUE8" s="68" t="s">
        <v>865</v>
      </c>
      <c r="EUF8" s="65" t="s">
        <v>862</v>
      </c>
      <c r="EUG8" s="66" t="s">
        <v>863</v>
      </c>
      <c r="EUH8" s="67" t="s">
        <v>864</v>
      </c>
      <c r="EUI8" s="68" t="s">
        <v>865</v>
      </c>
      <c r="EUJ8" s="65" t="s">
        <v>862</v>
      </c>
      <c r="EUK8" s="66" t="s">
        <v>863</v>
      </c>
      <c r="EUL8" s="67" t="s">
        <v>864</v>
      </c>
      <c r="EUM8" s="68" t="s">
        <v>865</v>
      </c>
      <c r="EUN8" s="65" t="s">
        <v>862</v>
      </c>
      <c r="EUO8" s="66" t="s">
        <v>863</v>
      </c>
      <c r="EUP8" s="67" t="s">
        <v>864</v>
      </c>
      <c r="EUQ8" s="68" t="s">
        <v>865</v>
      </c>
      <c r="EUR8" s="65" t="s">
        <v>862</v>
      </c>
      <c r="EUS8" s="66" t="s">
        <v>863</v>
      </c>
      <c r="EUT8" s="67" t="s">
        <v>864</v>
      </c>
      <c r="EUU8" s="68" t="s">
        <v>865</v>
      </c>
      <c r="EUV8" s="65" t="s">
        <v>862</v>
      </c>
      <c r="EUW8" s="66" t="s">
        <v>863</v>
      </c>
      <c r="EUX8" s="67" t="s">
        <v>864</v>
      </c>
      <c r="EUY8" s="68" t="s">
        <v>865</v>
      </c>
      <c r="EUZ8" s="65" t="s">
        <v>862</v>
      </c>
      <c r="EVA8" s="66" t="s">
        <v>863</v>
      </c>
      <c r="EVB8" s="67" t="s">
        <v>864</v>
      </c>
      <c r="EVC8" s="68" t="s">
        <v>865</v>
      </c>
      <c r="EVD8" s="65" t="s">
        <v>862</v>
      </c>
      <c r="EVE8" s="66" t="s">
        <v>863</v>
      </c>
      <c r="EVF8" s="67" t="s">
        <v>864</v>
      </c>
      <c r="EVG8" s="68" t="s">
        <v>865</v>
      </c>
      <c r="EVH8" s="65" t="s">
        <v>862</v>
      </c>
      <c r="EVI8" s="66" t="s">
        <v>863</v>
      </c>
      <c r="EVJ8" s="67" t="s">
        <v>864</v>
      </c>
      <c r="EVK8" s="68" t="s">
        <v>865</v>
      </c>
      <c r="EVL8" s="65" t="s">
        <v>862</v>
      </c>
      <c r="EVM8" s="66" t="s">
        <v>863</v>
      </c>
      <c r="EVN8" s="67" t="s">
        <v>864</v>
      </c>
      <c r="EVO8" s="68" t="s">
        <v>865</v>
      </c>
      <c r="EVP8" s="65" t="s">
        <v>862</v>
      </c>
      <c r="EVQ8" s="66" t="s">
        <v>863</v>
      </c>
      <c r="EVR8" s="67" t="s">
        <v>864</v>
      </c>
      <c r="EVS8" s="68" t="s">
        <v>865</v>
      </c>
      <c r="EVT8" s="65" t="s">
        <v>862</v>
      </c>
      <c r="EVU8" s="66" t="s">
        <v>863</v>
      </c>
      <c r="EVV8" s="67" t="s">
        <v>864</v>
      </c>
      <c r="EVW8" s="68" t="s">
        <v>865</v>
      </c>
      <c r="EVX8" s="65" t="s">
        <v>862</v>
      </c>
      <c r="EVY8" s="66" t="s">
        <v>863</v>
      </c>
      <c r="EVZ8" s="67" t="s">
        <v>864</v>
      </c>
      <c r="EWA8" s="68" t="s">
        <v>865</v>
      </c>
      <c r="EWB8" s="65" t="s">
        <v>862</v>
      </c>
      <c r="EWC8" s="66" t="s">
        <v>863</v>
      </c>
      <c r="EWD8" s="67" t="s">
        <v>864</v>
      </c>
      <c r="EWE8" s="68" t="s">
        <v>865</v>
      </c>
      <c r="EWF8" s="65" t="s">
        <v>862</v>
      </c>
      <c r="EWG8" s="66" t="s">
        <v>863</v>
      </c>
      <c r="EWH8" s="67" t="s">
        <v>864</v>
      </c>
      <c r="EWI8" s="68" t="s">
        <v>865</v>
      </c>
      <c r="EWJ8" s="65" t="s">
        <v>862</v>
      </c>
      <c r="EWK8" s="66" t="s">
        <v>863</v>
      </c>
      <c r="EWL8" s="67" t="s">
        <v>864</v>
      </c>
      <c r="EWM8" s="68" t="s">
        <v>865</v>
      </c>
      <c r="EWN8" s="65" t="s">
        <v>862</v>
      </c>
      <c r="EWO8" s="66" t="s">
        <v>863</v>
      </c>
      <c r="EWP8" s="67" t="s">
        <v>864</v>
      </c>
      <c r="EWQ8" s="68" t="s">
        <v>865</v>
      </c>
      <c r="EWR8" s="65" t="s">
        <v>862</v>
      </c>
      <c r="EWS8" s="66" t="s">
        <v>863</v>
      </c>
      <c r="EWT8" s="67" t="s">
        <v>864</v>
      </c>
      <c r="EWU8" s="68" t="s">
        <v>865</v>
      </c>
      <c r="EWV8" s="65" t="s">
        <v>862</v>
      </c>
      <c r="EWW8" s="66" t="s">
        <v>863</v>
      </c>
      <c r="EWX8" s="67" t="s">
        <v>864</v>
      </c>
      <c r="EWY8" s="68" t="s">
        <v>865</v>
      </c>
      <c r="EWZ8" s="65" t="s">
        <v>862</v>
      </c>
      <c r="EXA8" s="66" t="s">
        <v>863</v>
      </c>
      <c r="EXB8" s="67" t="s">
        <v>864</v>
      </c>
      <c r="EXC8" s="68" t="s">
        <v>865</v>
      </c>
      <c r="EXD8" s="65" t="s">
        <v>862</v>
      </c>
      <c r="EXE8" s="66" t="s">
        <v>863</v>
      </c>
      <c r="EXF8" s="67" t="s">
        <v>864</v>
      </c>
      <c r="EXG8" s="68" t="s">
        <v>865</v>
      </c>
      <c r="EXH8" s="65" t="s">
        <v>862</v>
      </c>
      <c r="EXI8" s="66" t="s">
        <v>863</v>
      </c>
      <c r="EXJ8" s="67" t="s">
        <v>864</v>
      </c>
      <c r="EXK8" s="68" t="s">
        <v>865</v>
      </c>
      <c r="EXL8" s="65" t="s">
        <v>862</v>
      </c>
      <c r="EXM8" s="66" t="s">
        <v>863</v>
      </c>
      <c r="EXN8" s="67" t="s">
        <v>864</v>
      </c>
      <c r="EXO8" s="68" t="s">
        <v>865</v>
      </c>
      <c r="EXP8" s="65" t="s">
        <v>862</v>
      </c>
      <c r="EXQ8" s="66" t="s">
        <v>863</v>
      </c>
      <c r="EXR8" s="67" t="s">
        <v>864</v>
      </c>
      <c r="EXS8" s="68" t="s">
        <v>865</v>
      </c>
      <c r="EXT8" s="65" t="s">
        <v>862</v>
      </c>
      <c r="EXU8" s="66" t="s">
        <v>863</v>
      </c>
      <c r="EXV8" s="67" t="s">
        <v>864</v>
      </c>
      <c r="EXW8" s="68" t="s">
        <v>865</v>
      </c>
      <c r="EXX8" s="65" t="s">
        <v>862</v>
      </c>
      <c r="EXY8" s="66" t="s">
        <v>863</v>
      </c>
      <c r="EXZ8" s="67" t="s">
        <v>864</v>
      </c>
      <c r="EYA8" s="68" t="s">
        <v>865</v>
      </c>
      <c r="EYB8" s="65" t="s">
        <v>862</v>
      </c>
      <c r="EYC8" s="66" t="s">
        <v>863</v>
      </c>
      <c r="EYD8" s="67" t="s">
        <v>864</v>
      </c>
      <c r="EYE8" s="68" t="s">
        <v>865</v>
      </c>
      <c r="EYF8" s="65" t="s">
        <v>862</v>
      </c>
      <c r="EYG8" s="66" t="s">
        <v>863</v>
      </c>
      <c r="EYH8" s="67" t="s">
        <v>864</v>
      </c>
      <c r="EYI8" s="68" t="s">
        <v>865</v>
      </c>
      <c r="EYJ8" s="65" t="s">
        <v>862</v>
      </c>
      <c r="EYK8" s="66" t="s">
        <v>863</v>
      </c>
      <c r="EYL8" s="67" t="s">
        <v>864</v>
      </c>
      <c r="EYM8" s="68" t="s">
        <v>865</v>
      </c>
      <c r="EYN8" s="65" t="s">
        <v>862</v>
      </c>
      <c r="EYO8" s="66" t="s">
        <v>863</v>
      </c>
      <c r="EYP8" s="67" t="s">
        <v>864</v>
      </c>
      <c r="EYQ8" s="68" t="s">
        <v>865</v>
      </c>
      <c r="EYR8" s="65" t="s">
        <v>862</v>
      </c>
      <c r="EYS8" s="66" t="s">
        <v>863</v>
      </c>
      <c r="EYT8" s="67" t="s">
        <v>864</v>
      </c>
      <c r="EYU8" s="68" t="s">
        <v>865</v>
      </c>
      <c r="EYV8" s="65" t="s">
        <v>862</v>
      </c>
      <c r="EYW8" s="66" t="s">
        <v>863</v>
      </c>
      <c r="EYX8" s="67" t="s">
        <v>864</v>
      </c>
      <c r="EYY8" s="68" t="s">
        <v>865</v>
      </c>
      <c r="EYZ8" s="65" t="s">
        <v>862</v>
      </c>
      <c r="EZA8" s="66" t="s">
        <v>863</v>
      </c>
      <c r="EZB8" s="67" t="s">
        <v>864</v>
      </c>
      <c r="EZC8" s="68" t="s">
        <v>865</v>
      </c>
      <c r="EZD8" s="65" t="s">
        <v>862</v>
      </c>
      <c r="EZE8" s="66" t="s">
        <v>863</v>
      </c>
      <c r="EZF8" s="67" t="s">
        <v>864</v>
      </c>
      <c r="EZG8" s="68" t="s">
        <v>865</v>
      </c>
      <c r="EZH8" s="65" t="s">
        <v>862</v>
      </c>
      <c r="EZI8" s="66" t="s">
        <v>863</v>
      </c>
      <c r="EZJ8" s="67" t="s">
        <v>864</v>
      </c>
      <c r="EZK8" s="68" t="s">
        <v>865</v>
      </c>
      <c r="EZL8" s="65" t="s">
        <v>862</v>
      </c>
      <c r="EZM8" s="66" t="s">
        <v>863</v>
      </c>
      <c r="EZN8" s="67" t="s">
        <v>864</v>
      </c>
      <c r="EZO8" s="68" t="s">
        <v>865</v>
      </c>
      <c r="EZP8" s="65" t="s">
        <v>862</v>
      </c>
      <c r="EZQ8" s="66" t="s">
        <v>863</v>
      </c>
      <c r="EZR8" s="67" t="s">
        <v>864</v>
      </c>
      <c r="EZS8" s="68" t="s">
        <v>865</v>
      </c>
      <c r="EZT8" s="65" t="s">
        <v>862</v>
      </c>
      <c r="EZU8" s="66" t="s">
        <v>863</v>
      </c>
      <c r="EZV8" s="67" t="s">
        <v>864</v>
      </c>
      <c r="EZW8" s="68" t="s">
        <v>865</v>
      </c>
      <c r="EZX8" s="65" t="s">
        <v>862</v>
      </c>
      <c r="EZY8" s="66" t="s">
        <v>863</v>
      </c>
      <c r="EZZ8" s="67" t="s">
        <v>864</v>
      </c>
      <c r="FAA8" s="68" t="s">
        <v>865</v>
      </c>
      <c r="FAB8" s="65" t="s">
        <v>862</v>
      </c>
      <c r="FAC8" s="66" t="s">
        <v>863</v>
      </c>
      <c r="FAD8" s="67" t="s">
        <v>864</v>
      </c>
      <c r="FAE8" s="68" t="s">
        <v>865</v>
      </c>
      <c r="FAF8" s="65" t="s">
        <v>862</v>
      </c>
      <c r="FAG8" s="66" t="s">
        <v>863</v>
      </c>
      <c r="FAH8" s="67" t="s">
        <v>864</v>
      </c>
      <c r="FAI8" s="68" t="s">
        <v>865</v>
      </c>
      <c r="FAJ8" s="65" t="s">
        <v>862</v>
      </c>
      <c r="FAK8" s="66" t="s">
        <v>863</v>
      </c>
      <c r="FAL8" s="67" t="s">
        <v>864</v>
      </c>
      <c r="FAM8" s="68" t="s">
        <v>865</v>
      </c>
      <c r="FAN8" s="65" t="s">
        <v>862</v>
      </c>
      <c r="FAO8" s="66" t="s">
        <v>863</v>
      </c>
      <c r="FAP8" s="67" t="s">
        <v>864</v>
      </c>
      <c r="FAQ8" s="68" t="s">
        <v>865</v>
      </c>
      <c r="FAR8" s="65" t="s">
        <v>862</v>
      </c>
      <c r="FAS8" s="66" t="s">
        <v>863</v>
      </c>
      <c r="FAT8" s="67" t="s">
        <v>864</v>
      </c>
      <c r="FAU8" s="68" t="s">
        <v>865</v>
      </c>
      <c r="FAV8" s="65" t="s">
        <v>862</v>
      </c>
      <c r="FAW8" s="66" t="s">
        <v>863</v>
      </c>
      <c r="FAX8" s="67" t="s">
        <v>864</v>
      </c>
      <c r="FAY8" s="68" t="s">
        <v>865</v>
      </c>
      <c r="FAZ8" s="65" t="s">
        <v>862</v>
      </c>
      <c r="FBA8" s="66" t="s">
        <v>863</v>
      </c>
      <c r="FBB8" s="67" t="s">
        <v>864</v>
      </c>
      <c r="FBC8" s="68" t="s">
        <v>865</v>
      </c>
      <c r="FBD8" s="65" t="s">
        <v>862</v>
      </c>
      <c r="FBE8" s="66" t="s">
        <v>863</v>
      </c>
      <c r="FBF8" s="67" t="s">
        <v>864</v>
      </c>
      <c r="FBG8" s="68" t="s">
        <v>865</v>
      </c>
      <c r="FBH8" s="65" t="s">
        <v>862</v>
      </c>
      <c r="FBI8" s="66" t="s">
        <v>863</v>
      </c>
      <c r="FBJ8" s="67" t="s">
        <v>864</v>
      </c>
      <c r="FBK8" s="68" t="s">
        <v>865</v>
      </c>
      <c r="FBL8" s="65" t="s">
        <v>862</v>
      </c>
      <c r="FBM8" s="66" t="s">
        <v>863</v>
      </c>
      <c r="FBN8" s="67" t="s">
        <v>864</v>
      </c>
      <c r="FBO8" s="68" t="s">
        <v>865</v>
      </c>
      <c r="FBP8" s="65" t="s">
        <v>862</v>
      </c>
      <c r="FBQ8" s="66" t="s">
        <v>863</v>
      </c>
      <c r="FBR8" s="67" t="s">
        <v>864</v>
      </c>
      <c r="FBS8" s="68" t="s">
        <v>865</v>
      </c>
      <c r="FBT8" s="65" t="s">
        <v>862</v>
      </c>
      <c r="FBU8" s="66" t="s">
        <v>863</v>
      </c>
      <c r="FBV8" s="67" t="s">
        <v>864</v>
      </c>
      <c r="FBW8" s="68" t="s">
        <v>865</v>
      </c>
      <c r="FBX8" s="65" t="s">
        <v>862</v>
      </c>
      <c r="FBY8" s="66" t="s">
        <v>863</v>
      </c>
      <c r="FBZ8" s="67" t="s">
        <v>864</v>
      </c>
      <c r="FCA8" s="68" t="s">
        <v>865</v>
      </c>
      <c r="FCB8" s="65" t="s">
        <v>862</v>
      </c>
      <c r="FCC8" s="66" t="s">
        <v>863</v>
      </c>
      <c r="FCD8" s="67" t="s">
        <v>864</v>
      </c>
      <c r="FCE8" s="68" t="s">
        <v>865</v>
      </c>
      <c r="FCF8" s="65" t="s">
        <v>862</v>
      </c>
      <c r="FCG8" s="66" t="s">
        <v>863</v>
      </c>
      <c r="FCH8" s="67" t="s">
        <v>864</v>
      </c>
      <c r="FCI8" s="68" t="s">
        <v>865</v>
      </c>
      <c r="FCJ8" s="65" t="s">
        <v>862</v>
      </c>
      <c r="FCK8" s="66" t="s">
        <v>863</v>
      </c>
      <c r="FCL8" s="67" t="s">
        <v>864</v>
      </c>
      <c r="FCM8" s="68" t="s">
        <v>865</v>
      </c>
      <c r="FCN8" s="65" t="s">
        <v>862</v>
      </c>
      <c r="FCO8" s="66" t="s">
        <v>863</v>
      </c>
      <c r="FCP8" s="67" t="s">
        <v>864</v>
      </c>
      <c r="FCQ8" s="68" t="s">
        <v>865</v>
      </c>
      <c r="FCR8" s="65" t="s">
        <v>862</v>
      </c>
      <c r="FCS8" s="66" t="s">
        <v>863</v>
      </c>
      <c r="FCT8" s="67" t="s">
        <v>864</v>
      </c>
      <c r="FCU8" s="68" t="s">
        <v>865</v>
      </c>
      <c r="FCV8" s="65" t="s">
        <v>862</v>
      </c>
      <c r="FCW8" s="66" t="s">
        <v>863</v>
      </c>
      <c r="FCX8" s="67" t="s">
        <v>864</v>
      </c>
      <c r="FCY8" s="68" t="s">
        <v>865</v>
      </c>
      <c r="FCZ8" s="65" t="s">
        <v>862</v>
      </c>
      <c r="FDA8" s="66" t="s">
        <v>863</v>
      </c>
      <c r="FDB8" s="67" t="s">
        <v>864</v>
      </c>
      <c r="FDC8" s="68" t="s">
        <v>865</v>
      </c>
      <c r="FDD8" s="65" t="s">
        <v>862</v>
      </c>
      <c r="FDE8" s="66" t="s">
        <v>863</v>
      </c>
      <c r="FDF8" s="67" t="s">
        <v>864</v>
      </c>
      <c r="FDG8" s="68" t="s">
        <v>865</v>
      </c>
      <c r="FDH8" s="65" t="s">
        <v>862</v>
      </c>
      <c r="FDI8" s="66" t="s">
        <v>863</v>
      </c>
      <c r="FDJ8" s="67" t="s">
        <v>864</v>
      </c>
      <c r="FDK8" s="68" t="s">
        <v>865</v>
      </c>
      <c r="FDL8" s="65" t="s">
        <v>862</v>
      </c>
      <c r="FDM8" s="66" t="s">
        <v>863</v>
      </c>
      <c r="FDN8" s="67" t="s">
        <v>864</v>
      </c>
      <c r="FDO8" s="68" t="s">
        <v>865</v>
      </c>
      <c r="FDP8" s="65" t="s">
        <v>862</v>
      </c>
      <c r="FDQ8" s="66" t="s">
        <v>863</v>
      </c>
      <c r="FDR8" s="67" t="s">
        <v>864</v>
      </c>
      <c r="FDS8" s="68" t="s">
        <v>865</v>
      </c>
      <c r="FDT8" s="65" t="s">
        <v>862</v>
      </c>
      <c r="FDU8" s="66" t="s">
        <v>863</v>
      </c>
      <c r="FDV8" s="67" t="s">
        <v>864</v>
      </c>
      <c r="FDW8" s="68" t="s">
        <v>865</v>
      </c>
      <c r="FDX8" s="65" t="s">
        <v>862</v>
      </c>
      <c r="FDY8" s="66" t="s">
        <v>863</v>
      </c>
      <c r="FDZ8" s="67" t="s">
        <v>864</v>
      </c>
      <c r="FEA8" s="68" t="s">
        <v>865</v>
      </c>
      <c r="FEB8" s="65" t="s">
        <v>862</v>
      </c>
      <c r="FEC8" s="66" t="s">
        <v>863</v>
      </c>
      <c r="FED8" s="67" t="s">
        <v>864</v>
      </c>
      <c r="FEE8" s="68" t="s">
        <v>865</v>
      </c>
      <c r="FEF8" s="65" t="s">
        <v>862</v>
      </c>
      <c r="FEG8" s="66" t="s">
        <v>863</v>
      </c>
      <c r="FEH8" s="67" t="s">
        <v>864</v>
      </c>
      <c r="FEI8" s="68" t="s">
        <v>865</v>
      </c>
      <c r="FEJ8" s="65" t="s">
        <v>862</v>
      </c>
      <c r="FEK8" s="66" t="s">
        <v>863</v>
      </c>
      <c r="FEL8" s="67" t="s">
        <v>864</v>
      </c>
      <c r="FEM8" s="68" t="s">
        <v>865</v>
      </c>
      <c r="FEN8" s="65" t="s">
        <v>862</v>
      </c>
      <c r="FEO8" s="66" t="s">
        <v>863</v>
      </c>
      <c r="FEP8" s="67" t="s">
        <v>864</v>
      </c>
      <c r="FEQ8" s="68" t="s">
        <v>865</v>
      </c>
      <c r="FER8" s="65" t="s">
        <v>862</v>
      </c>
      <c r="FES8" s="66" t="s">
        <v>863</v>
      </c>
      <c r="FET8" s="67" t="s">
        <v>864</v>
      </c>
      <c r="FEU8" s="68" t="s">
        <v>865</v>
      </c>
      <c r="FEV8" s="65" t="s">
        <v>862</v>
      </c>
      <c r="FEW8" s="66" t="s">
        <v>863</v>
      </c>
      <c r="FEX8" s="67" t="s">
        <v>864</v>
      </c>
      <c r="FEY8" s="68" t="s">
        <v>865</v>
      </c>
      <c r="FEZ8" s="65" t="s">
        <v>862</v>
      </c>
      <c r="FFA8" s="66" t="s">
        <v>863</v>
      </c>
      <c r="FFB8" s="67" t="s">
        <v>864</v>
      </c>
      <c r="FFC8" s="68" t="s">
        <v>865</v>
      </c>
      <c r="FFD8" s="65" t="s">
        <v>862</v>
      </c>
      <c r="FFE8" s="66" t="s">
        <v>863</v>
      </c>
      <c r="FFF8" s="67" t="s">
        <v>864</v>
      </c>
      <c r="FFG8" s="68" t="s">
        <v>865</v>
      </c>
      <c r="FFH8" s="65" t="s">
        <v>862</v>
      </c>
      <c r="FFI8" s="66" t="s">
        <v>863</v>
      </c>
      <c r="FFJ8" s="67" t="s">
        <v>864</v>
      </c>
      <c r="FFK8" s="68" t="s">
        <v>865</v>
      </c>
      <c r="FFL8" s="65" t="s">
        <v>862</v>
      </c>
      <c r="FFM8" s="66" t="s">
        <v>863</v>
      </c>
      <c r="FFN8" s="67" t="s">
        <v>864</v>
      </c>
      <c r="FFO8" s="68" t="s">
        <v>865</v>
      </c>
      <c r="FFP8" s="65" t="s">
        <v>862</v>
      </c>
      <c r="FFQ8" s="66" t="s">
        <v>863</v>
      </c>
      <c r="FFR8" s="67" t="s">
        <v>864</v>
      </c>
      <c r="FFS8" s="68" t="s">
        <v>865</v>
      </c>
      <c r="FFT8" s="65" t="s">
        <v>862</v>
      </c>
      <c r="FFU8" s="66" t="s">
        <v>863</v>
      </c>
      <c r="FFV8" s="67" t="s">
        <v>864</v>
      </c>
      <c r="FFW8" s="68" t="s">
        <v>865</v>
      </c>
      <c r="FFX8" s="65" t="s">
        <v>862</v>
      </c>
      <c r="FFY8" s="66" t="s">
        <v>863</v>
      </c>
      <c r="FFZ8" s="67" t="s">
        <v>864</v>
      </c>
      <c r="FGA8" s="68" t="s">
        <v>865</v>
      </c>
      <c r="FGB8" s="65" t="s">
        <v>862</v>
      </c>
      <c r="FGC8" s="66" t="s">
        <v>863</v>
      </c>
      <c r="FGD8" s="67" t="s">
        <v>864</v>
      </c>
      <c r="FGE8" s="68" t="s">
        <v>865</v>
      </c>
      <c r="FGF8" s="65" t="s">
        <v>862</v>
      </c>
      <c r="FGG8" s="66" t="s">
        <v>863</v>
      </c>
      <c r="FGH8" s="67" t="s">
        <v>864</v>
      </c>
      <c r="FGI8" s="68" t="s">
        <v>865</v>
      </c>
      <c r="FGJ8" s="65" t="s">
        <v>862</v>
      </c>
      <c r="FGK8" s="66" t="s">
        <v>863</v>
      </c>
      <c r="FGL8" s="67" t="s">
        <v>864</v>
      </c>
      <c r="FGM8" s="68" t="s">
        <v>865</v>
      </c>
      <c r="FGN8" s="65" t="s">
        <v>862</v>
      </c>
      <c r="FGO8" s="66" t="s">
        <v>863</v>
      </c>
      <c r="FGP8" s="67" t="s">
        <v>864</v>
      </c>
      <c r="FGQ8" s="68" t="s">
        <v>865</v>
      </c>
      <c r="FGR8" s="65" t="s">
        <v>862</v>
      </c>
      <c r="FGS8" s="66" t="s">
        <v>863</v>
      </c>
      <c r="FGT8" s="67" t="s">
        <v>864</v>
      </c>
      <c r="FGU8" s="68" t="s">
        <v>865</v>
      </c>
      <c r="FGV8" s="65" t="s">
        <v>862</v>
      </c>
      <c r="FGW8" s="66" t="s">
        <v>863</v>
      </c>
      <c r="FGX8" s="67" t="s">
        <v>864</v>
      </c>
      <c r="FGY8" s="68" t="s">
        <v>865</v>
      </c>
      <c r="FGZ8" s="65" t="s">
        <v>862</v>
      </c>
      <c r="FHA8" s="66" t="s">
        <v>863</v>
      </c>
      <c r="FHB8" s="67" t="s">
        <v>864</v>
      </c>
      <c r="FHC8" s="68" t="s">
        <v>865</v>
      </c>
      <c r="FHD8" s="65" t="s">
        <v>862</v>
      </c>
      <c r="FHE8" s="66" t="s">
        <v>863</v>
      </c>
      <c r="FHF8" s="67" t="s">
        <v>864</v>
      </c>
      <c r="FHG8" s="68" t="s">
        <v>865</v>
      </c>
      <c r="FHH8" s="65" t="s">
        <v>862</v>
      </c>
      <c r="FHI8" s="66" t="s">
        <v>863</v>
      </c>
      <c r="FHJ8" s="67" t="s">
        <v>864</v>
      </c>
      <c r="FHK8" s="68" t="s">
        <v>865</v>
      </c>
      <c r="FHL8" s="65" t="s">
        <v>862</v>
      </c>
      <c r="FHM8" s="66" t="s">
        <v>863</v>
      </c>
      <c r="FHN8" s="67" t="s">
        <v>864</v>
      </c>
      <c r="FHO8" s="68" t="s">
        <v>865</v>
      </c>
      <c r="FHP8" s="65" t="s">
        <v>862</v>
      </c>
      <c r="FHQ8" s="66" t="s">
        <v>863</v>
      </c>
      <c r="FHR8" s="67" t="s">
        <v>864</v>
      </c>
      <c r="FHS8" s="68" t="s">
        <v>865</v>
      </c>
      <c r="FHT8" s="65" t="s">
        <v>862</v>
      </c>
      <c r="FHU8" s="66" t="s">
        <v>863</v>
      </c>
      <c r="FHV8" s="67" t="s">
        <v>864</v>
      </c>
      <c r="FHW8" s="68" t="s">
        <v>865</v>
      </c>
      <c r="FHX8" s="65" t="s">
        <v>862</v>
      </c>
      <c r="FHY8" s="66" t="s">
        <v>863</v>
      </c>
      <c r="FHZ8" s="67" t="s">
        <v>864</v>
      </c>
      <c r="FIA8" s="68" t="s">
        <v>865</v>
      </c>
      <c r="FIB8" s="65" t="s">
        <v>862</v>
      </c>
      <c r="FIC8" s="66" t="s">
        <v>863</v>
      </c>
      <c r="FID8" s="67" t="s">
        <v>864</v>
      </c>
      <c r="FIE8" s="68" t="s">
        <v>865</v>
      </c>
      <c r="FIF8" s="65" t="s">
        <v>862</v>
      </c>
      <c r="FIG8" s="66" t="s">
        <v>863</v>
      </c>
      <c r="FIH8" s="67" t="s">
        <v>864</v>
      </c>
      <c r="FII8" s="68" t="s">
        <v>865</v>
      </c>
      <c r="FIJ8" s="65" t="s">
        <v>862</v>
      </c>
      <c r="FIK8" s="66" t="s">
        <v>863</v>
      </c>
      <c r="FIL8" s="67" t="s">
        <v>864</v>
      </c>
      <c r="FIM8" s="68" t="s">
        <v>865</v>
      </c>
      <c r="FIN8" s="65" t="s">
        <v>862</v>
      </c>
      <c r="FIO8" s="66" t="s">
        <v>863</v>
      </c>
      <c r="FIP8" s="67" t="s">
        <v>864</v>
      </c>
      <c r="FIQ8" s="68" t="s">
        <v>865</v>
      </c>
      <c r="FIR8" s="65" t="s">
        <v>862</v>
      </c>
      <c r="FIS8" s="66" t="s">
        <v>863</v>
      </c>
      <c r="FIT8" s="67" t="s">
        <v>864</v>
      </c>
      <c r="FIU8" s="68" t="s">
        <v>865</v>
      </c>
      <c r="FIV8" s="65" t="s">
        <v>862</v>
      </c>
      <c r="FIW8" s="66" t="s">
        <v>863</v>
      </c>
      <c r="FIX8" s="67" t="s">
        <v>864</v>
      </c>
      <c r="FIY8" s="68" t="s">
        <v>865</v>
      </c>
      <c r="FIZ8" s="65" t="s">
        <v>862</v>
      </c>
      <c r="FJA8" s="66" t="s">
        <v>863</v>
      </c>
      <c r="FJB8" s="67" t="s">
        <v>864</v>
      </c>
      <c r="FJC8" s="68" t="s">
        <v>865</v>
      </c>
      <c r="FJD8" s="65" t="s">
        <v>862</v>
      </c>
      <c r="FJE8" s="66" t="s">
        <v>863</v>
      </c>
      <c r="FJF8" s="67" t="s">
        <v>864</v>
      </c>
      <c r="FJG8" s="68" t="s">
        <v>865</v>
      </c>
      <c r="FJH8" s="65" t="s">
        <v>862</v>
      </c>
      <c r="FJI8" s="66" t="s">
        <v>863</v>
      </c>
      <c r="FJJ8" s="67" t="s">
        <v>864</v>
      </c>
      <c r="FJK8" s="68" t="s">
        <v>865</v>
      </c>
      <c r="FJL8" s="65" t="s">
        <v>862</v>
      </c>
      <c r="FJM8" s="66" t="s">
        <v>863</v>
      </c>
      <c r="FJN8" s="67" t="s">
        <v>864</v>
      </c>
      <c r="FJO8" s="68" t="s">
        <v>865</v>
      </c>
      <c r="FJP8" s="65" t="s">
        <v>862</v>
      </c>
      <c r="FJQ8" s="66" t="s">
        <v>863</v>
      </c>
      <c r="FJR8" s="67" t="s">
        <v>864</v>
      </c>
      <c r="FJS8" s="68" t="s">
        <v>865</v>
      </c>
      <c r="FJT8" s="65" t="s">
        <v>862</v>
      </c>
      <c r="FJU8" s="66" t="s">
        <v>863</v>
      </c>
      <c r="FJV8" s="67" t="s">
        <v>864</v>
      </c>
      <c r="FJW8" s="68" t="s">
        <v>865</v>
      </c>
      <c r="FJX8" s="65" t="s">
        <v>862</v>
      </c>
      <c r="FJY8" s="66" t="s">
        <v>863</v>
      </c>
      <c r="FJZ8" s="67" t="s">
        <v>864</v>
      </c>
      <c r="FKA8" s="68" t="s">
        <v>865</v>
      </c>
      <c r="FKB8" s="65" t="s">
        <v>862</v>
      </c>
      <c r="FKC8" s="66" t="s">
        <v>863</v>
      </c>
      <c r="FKD8" s="67" t="s">
        <v>864</v>
      </c>
      <c r="FKE8" s="68" t="s">
        <v>865</v>
      </c>
      <c r="FKF8" s="65" t="s">
        <v>862</v>
      </c>
      <c r="FKG8" s="66" t="s">
        <v>863</v>
      </c>
      <c r="FKH8" s="67" t="s">
        <v>864</v>
      </c>
      <c r="FKI8" s="68" t="s">
        <v>865</v>
      </c>
      <c r="FKJ8" s="65" t="s">
        <v>862</v>
      </c>
      <c r="FKK8" s="66" t="s">
        <v>863</v>
      </c>
      <c r="FKL8" s="67" t="s">
        <v>864</v>
      </c>
      <c r="FKM8" s="68" t="s">
        <v>865</v>
      </c>
      <c r="FKN8" s="65" t="s">
        <v>862</v>
      </c>
      <c r="FKO8" s="66" t="s">
        <v>863</v>
      </c>
      <c r="FKP8" s="67" t="s">
        <v>864</v>
      </c>
      <c r="FKQ8" s="68" t="s">
        <v>865</v>
      </c>
      <c r="FKR8" s="65" t="s">
        <v>862</v>
      </c>
      <c r="FKS8" s="66" t="s">
        <v>863</v>
      </c>
      <c r="FKT8" s="67" t="s">
        <v>864</v>
      </c>
      <c r="FKU8" s="68" t="s">
        <v>865</v>
      </c>
      <c r="FKV8" s="65" t="s">
        <v>862</v>
      </c>
      <c r="FKW8" s="66" t="s">
        <v>863</v>
      </c>
      <c r="FKX8" s="67" t="s">
        <v>864</v>
      </c>
      <c r="FKY8" s="68" t="s">
        <v>865</v>
      </c>
      <c r="FKZ8" s="65" t="s">
        <v>862</v>
      </c>
      <c r="FLA8" s="66" t="s">
        <v>863</v>
      </c>
      <c r="FLB8" s="67" t="s">
        <v>864</v>
      </c>
      <c r="FLC8" s="68" t="s">
        <v>865</v>
      </c>
      <c r="FLD8" s="65" t="s">
        <v>862</v>
      </c>
      <c r="FLE8" s="66" t="s">
        <v>863</v>
      </c>
      <c r="FLF8" s="67" t="s">
        <v>864</v>
      </c>
      <c r="FLG8" s="68" t="s">
        <v>865</v>
      </c>
      <c r="FLH8" s="65" t="s">
        <v>862</v>
      </c>
      <c r="FLI8" s="66" t="s">
        <v>863</v>
      </c>
      <c r="FLJ8" s="67" t="s">
        <v>864</v>
      </c>
      <c r="FLK8" s="68" t="s">
        <v>865</v>
      </c>
      <c r="FLL8" s="65" t="s">
        <v>862</v>
      </c>
      <c r="FLM8" s="66" t="s">
        <v>863</v>
      </c>
      <c r="FLN8" s="67" t="s">
        <v>864</v>
      </c>
      <c r="FLO8" s="68" t="s">
        <v>865</v>
      </c>
      <c r="FLP8" s="65" t="s">
        <v>862</v>
      </c>
      <c r="FLQ8" s="66" t="s">
        <v>863</v>
      </c>
      <c r="FLR8" s="67" t="s">
        <v>864</v>
      </c>
      <c r="FLS8" s="68" t="s">
        <v>865</v>
      </c>
      <c r="FLT8" s="65" t="s">
        <v>862</v>
      </c>
      <c r="FLU8" s="66" t="s">
        <v>863</v>
      </c>
      <c r="FLV8" s="67" t="s">
        <v>864</v>
      </c>
      <c r="FLW8" s="68" t="s">
        <v>865</v>
      </c>
      <c r="FLX8" s="65" t="s">
        <v>862</v>
      </c>
      <c r="FLY8" s="66" t="s">
        <v>863</v>
      </c>
      <c r="FLZ8" s="67" t="s">
        <v>864</v>
      </c>
      <c r="FMA8" s="68" t="s">
        <v>865</v>
      </c>
      <c r="FMB8" s="65" t="s">
        <v>862</v>
      </c>
      <c r="FMC8" s="66" t="s">
        <v>863</v>
      </c>
      <c r="FMD8" s="67" t="s">
        <v>864</v>
      </c>
      <c r="FME8" s="68" t="s">
        <v>865</v>
      </c>
      <c r="FMF8" s="65" t="s">
        <v>862</v>
      </c>
      <c r="FMG8" s="66" t="s">
        <v>863</v>
      </c>
      <c r="FMH8" s="67" t="s">
        <v>864</v>
      </c>
      <c r="FMI8" s="68" t="s">
        <v>865</v>
      </c>
      <c r="FMJ8" s="65" t="s">
        <v>862</v>
      </c>
      <c r="FMK8" s="66" t="s">
        <v>863</v>
      </c>
      <c r="FML8" s="67" t="s">
        <v>864</v>
      </c>
      <c r="FMM8" s="68" t="s">
        <v>865</v>
      </c>
      <c r="FMN8" s="65" t="s">
        <v>862</v>
      </c>
      <c r="FMO8" s="66" t="s">
        <v>863</v>
      </c>
      <c r="FMP8" s="67" t="s">
        <v>864</v>
      </c>
      <c r="FMQ8" s="68" t="s">
        <v>865</v>
      </c>
      <c r="FMR8" s="65" t="s">
        <v>862</v>
      </c>
      <c r="FMS8" s="66" t="s">
        <v>863</v>
      </c>
      <c r="FMT8" s="67" t="s">
        <v>864</v>
      </c>
      <c r="FMU8" s="68" t="s">
        <v>865</v>
      </c>
      <c r="FMV8" s="65" t="s">
        <v>862</v>
      </c>
      <c r="FMW8" s="66" t="s">
        <v>863</v>
      </c>
      <c r="FMX8" s="67" t="s">
        <v>864</v>
      </c>
      <c r="FMY8" s="68" t="s">
        <v>865</v>
      </c>
      <c r="FMZ8" s="65" t="s">
        <v>862</v>
      </c>
      <c r="FNA8" s="66" t="s">
        <v>863</v>
      </c>
      <c r="FNB8" s="67" t="s">
        <v>864</v>
      </c>
      <c r="FNC8" s="68" t="s">
        <v>865</v>
      </c>
      <c r="FND8" s="65" t="s">
        <v>862</v>
      </c>
      <c r="FNE8" s="66" t="s">
        <v>863</v>
      </c>
      <c r="FNF8" s="67" t="s">
        <v>864</v>
      </c>
      <c r="FNG8" s="68" t="s">
        <v>865</v>
      </c>
      <c r="FNH8" s="65" t="s">
        <v>862</v>
      </c>
      <c r="FNI8" s="66" t="s">
        <v>863</v>
      </c>
      <c r="FNJ8" s="67" t="s">
        <v>864</v>
      </c>
      <c r="FNK8" s="68" t="s">
        <v>865</v>
      </c>
      <c r="FNL8" s="65" t="s">
        <v>862</v>
      </c>
      <c r="FNM8" s="66" t="s">
        <v>863</v>
      </c>
      <c r="FNN8" s="67" t="s">
        <v>864</v>
      </c>
      <c r="FNO8" s="68" t="s">
        <v>865</v>
      </c>
      <c r="FNP8" s="65" t="s">
        <v>862</v>
      </c>
      <c r="FNQ8" s="66" t="s">
        <v>863</v>
      </c>
      <c r="FNR8" s="67" t="s">
        <v>864</v>
      </c>
      <c r="FNS8" s="68" t="s">
        <v>865</v>
      </c>
      <c r="FNT8" s="65" t="s">
        <v>862</v>
      </c>
      <c r="FNU8" s="66" t="s">
        <v>863</v>
      </c>
      <c r="FNV8" s="67" t="s">
        <v>864</v>
      </c>
      <c r="FNW8" s="68" t="s">
        <v>865</v>
      </c>
      <c r="FNX8" s="65" t="s">
        <v>862</v>
      </c>
      <c r="FNY8" s="66" t="s">
        <v>863</v>
      </c>
      <c r="FNZ8" s="67" t="s">
        <v>864</v>
      </c>
      <c r="FOA8" s="68" t="s">
        <v>865</v>
      </c>
      <c r="FOB8" s="65" t="s">
        <v>862</v>
      </c>
      <c r="FOC8" s="66" t="s">
        <v>863</v>
      </c>
      <c r="FOD8" s="67" t="s">
        <v>864</v>
      </c>
      <c r="FOE8" s="68" t="s">
        <v>865</v>
      </c>
      <c r="FOF8" s="65" t="s">
        <v>862</v>
      </c>
      <c r="FOG8" s="66" t="s">
        <v>863</v>
      </c>
      <c r="FOH8" s="67" t="s">
        <v>864</v>
      </c>
      <c r="FOI8" s="68" t="s">
        <v>865</v>
      </c>
      <c r="FOJ8" s="65" t="s">
        <v>862</v>
      </c>
      <c r="FOK8" s="66" t="s">
        <v>863</v>
      </c>
      <c r="FOL8" s="67" t="s">
        <v>864</v>
      </c>
      <c r="FOM8" s="68" t="s">
        <v>865</v>
      </c>
      <c r="FON8" s="65" t="s">
        <v>862</v>
      </c>
      <c r="FOO8" s="66" t="s">
        <v>863</v>
      </c>
      <c r="FOP8" s="67" t="s">
        <v>864</v>
      </c>
      <c r="FOQ8" s="68" t="s">
        <v>865</v>
      </c>
      <c r="FOR8" s="65" t="s">
        <v>862</v>
      </c>
      <c r="FOS8" s="66" t="s">
        <v>863</v>
      </c>
      <c r="FOT8" s="67" t="s">
        <v>864</v>
      </c>
      <c r="FOU8" s="68" t="s">
        <v>865</v>
      </c>
      <c r="FOV8" s="65" t="s">
        <v>862</v>
      </c>
      <c r="FOW8" s="66" t="s">
        <v>863</v>
      </c>
      <c r="FOX8" s="67" t="s">
        <v>864</v>
      </c>
      <c r="FOY8" s="68" t="s">
        <v>865</v>
      </c>
      <c r="FOZ8" s="65" t="s">
        <v>862</v>
      </c>
      <c r="FPA8" s="66" t="s">
        <v>863</v>
      </c>
      <c r="FPB8" s="67" t="s">
        <v>864</v>
      </c>
      <c r="FPC8" s="68" t="s">
        <v>865</v>
      </c>
      <c r="FPD8" s="65" t="s">
        <v>862</v>
      </c>
      <c r="FPE8" s="66" t="s">
        <v>863</v>
      </c>
      <c r="FPF8" s="67" t="s">
        <v>864</v>
      </c>
      <c r="FPG8" s="68" t="s">
        <v>865</v>
      </c>
      <c r="FPH8" s="65" t="s">
        <v>862</v>
      </c>
      <c r="FPI8" s="66" t="s">
        <v>863</v>
      </c>
      <c r="FPJ8" s="67" t="s">
        <v>864</v>
      </c>
      <c r="FPK8" s="68" t="s">
        <v>865</v>
      </c>
      <c r="FPL8" s="65" t="s">
        <v>862</v>
      </c>
      <c r="FPM8" s="66" t="s">
        <v>863</v>
      </c>
      <c r="FPN8" s="67" t="s">
        <v>864</v>
      </c>
      <c r="FPO8" s="68" t="s">
        <v>865</v>
      </c>
      <c r="FPP8" s="65" t="s">
        <v>862</v>
      </c>
      <c r="FPQ8" s="66" t="s">
        <v>863</v>
      </c>
      <c r="FPR8" s="67" t="s">
        <v>864</v>
      </c>
      <c r="FPS8" s="68" t="s">
        <v>865</v>
      </c>
      <c r="FPT8" s="65" t="s">
        <v>862</v>
      </c>
      <c r="FPU8" s="66" t="s">
        <v>863</v>
      </c>
      <c r="FPV8" s="67" t="s">
        <v>864</v>
      </c>
      <c r="FPW8" s="68" t="s">
        <v>865</v>
      </c>
      <c r="FPX8" s="65" t="s">
        <v>862</v>
      </c>
      <c r="FPY8" s="66" t="s">
        <v>863</v>
      </c>
      <c r="FPZ8" s="67" t="s">
        <v>864</v>
      </c>
      <c r="FQA8" s="68" t="s">
        <v>865</v>
      </c>
      <c r="FQB8" s="65" t="s">
        <v>862</v>
      </c>
      <c r="FQC8" s="66" t="s">
        <v>863</v>
      </c>
      <c r="FQD8" s="67" t="s">
        <v>864</v>
      </c>
      <c r="FQE8" s="68" t="s">
        <v>865</v>
      </c>
      <c r="FQF8" s="65" t="s">
        <v>862</v>
      </c>
      <c r="FQG8" s="66" t="s">
        <v>863</v>
      </c>
      <c r="FQH8" s="67" t="s">
        <v>864</v>
      </c>
      <c r="FQI8" s="68" t="s">
        <v>865</v>
      </c>
      <c r="FQJ8" s="65" t="s">
        <v>862</v>
      </c>
      <c r="FQK8" s="66" t="s">
        <v>863</v>
      </c>
      <c r="FQL8" s="67" t="s">
        <v>864</v>
      </c>
      <c r="FQM8" s="68" t="s">
        <v>865</v>
      </c>
      <c r="FQN8" s="65" t="s">
        <v>862</v>
      </c>
      <c r="FQO8" s="66" t="s">
        <v>863</v>
      </c>
      <c r="FQP8" s="67" t="s">
        <v>864</v>
      </c>
      <c r="FQQ8" s="68" t="s">
        <v>865</v>
      </c>
      <c r="FQR8" s="65" t="s">
        <v>862</v>
      </c>
      <c r="FQS8" s="66" t="s">
        <v>863</v>
      </c>
      <c r="FQT8" s="67" t="s">
        <v>864</v>
      </c>
      <c r="FQU8" s="68" t="s">
        <v>865</v>
      </c>
      <c r="FQV8" s="65" t="s">
        <v>862</v>
      </c>
      <c r="FQW8" s="66" t="s">
        <v>863</v>
      </c>
      <c r="FQX8" s="67" t="s">
        <v>864</v>
      </c>
      <c r="FQY8" s="68" t="s">
        <v>865</v>
      </c>
      <c r="FQZ8" s="65" t="s">
        <v>862</v>
      </c>
      <c r="FRA8" s="66" t="s">
        <v>863</v>
      </c>
      <c r="FRB8" s="67" t="s">
        <v>864</v>
      </c>
      <c r="FRC8" s="68" t="s">
        <v>865</v>
      </c>
      <c r="FRD8" s="65" t="s">
        <v>862</v>
      </c>
      <c r="FRE8" s="66" t="s">
        <v>863</v>
      </c>
      <c r="FRF8" s="67" t="s">
        <v>864</v>
      </c>
      <c r="FRG8" s="68" t="s">
        <v>865</v>
      </c>
      <c r="FRH8" s="65" t="s">
        <v>862</v>
      </c>
      <c r="FRI8" s="66" t="s">
        <v>863</v>
      </c>
      <c r="FRJ8" s="67" t="s">
        <v>864</v>
      </c>
      <c r="FRK8" s="68" t="s">
        <v>865</v>
      </c>
      <c r="FRL8" s="65" t="s">
        <v>862</v>
      </c>
      <c r="FRM8" s="66" t="s">
        <v>863</v>
      </c>
      <c r="FRN8" s="67" t="s">
        <v>864</v>
      </c>
      <c r="FRO8" s="68" t="s">
        <v>865</v>
      </c>
      <c r="FRP8" s="65" t="s">
        <v>862</v>
      </c>
      <c r="FRQ8" s="66" t="s">
        <v>863</v>
      </c>
      <c r="FRR8" s="67" t="s">
        <v>864</v>
      </c>
      <c r="FRS8" s="68" t="s">
        <v>865</v>
      </c>
      <c r="FRT8" s="65" t="s">
        <v>862</v>
      </c>
      <c r="FRU8" s="66" t="s">
        <v>863</v>
      </c>
      <c r="FRV8" s="67" t="s">
        <v>864</v>
      </c>
      <c r="FRW8" s="68" t="s">
        <v>865</v>
      </c>
      <c r="FRX8" s="65" t="s">
        <v>862</v>
      </c>
      <c r="FRY8" s="66" t="s">
        <v>863</v>
      </c>
      <c r="FRZ8" s="67" t="s">
        <v>864</v>
      </c>
      <c r="FSA8" s="68" t="s">
        <v>865</v>
      </c>
      <c r="FSB8" s="65" t="s">
        <v>862</v>
      </c>
      <c r="FSC8" s="66" t="s">
        <v>863</v>
      </c>
      <c r="FSD8" s="67" t="s">
        <v>864</v>
      </c>
      <c r="FSE8" s="68" t="s">
        <v>865</v>
      </c>
      <c r="FSF8" s="65" t="s">
        <v>862</v>
      </c>
      <c r="FSG8" s="66" t="s">
        <v>863</v>
      </c>
      <c r="FSH8" s="67" t="s">
        <v>864</v>
      </c>
      <c r="FSI8" s="68" t="s">
        <v>865</v>
      </c>
      <c r="FSJ8" s="65" t="s">
        <v>862</v>
      </c>
      <c r="FSK8" s="66" t="s">
        <v>863</v>
      </c>
      <c r="FSL8" s="67" t="s">
        <v>864</v>
      </c>
      <c r="FSM8" s="68" t="s">
        <v>865</v>
      </c>
      <c r="FSN8" s="65" t="s">
        <v>862</v>
      </c>
      <c r="FSO8" s="66" t="s">
        <v>863</v>
      </c>
      <c r="FSP8" s="67" t="s">
        <v>864</v>
      </c>
      <c r="FSQ8" s="68" t="s">
        <v>865</v>
      </c>
      <c r="FSR8" s="65" t="s">
        <v>862</v>
      </c>
      <c r="FSS8" s="66" t="s">
        <v>863</v>
      </c>
      <c r="FST8" s="67" t="s">
        <v>864</v>
      </c>
      <c r="FSU8" s="68" t="s">
        <v>865</v>
      </c>
      <c r="FSV8" s="65" t="s">
        <v>862</v>
      </c>
      <c r="FSW8" s="66" t="s">
        <v>863</v>
      </c>
      <c r="FSX8" s="67" t="s">
        <v>864</v>
      </c>
      <c r="FSY8" s="68" t="s">
        <v>865</v>
      </c>
      <c r="FSZ8" s="65" t="s">
        <v>862</v>
      </c>
      <c r="FTA8" s="66" t="s">
        <v>863</v>
      </c>
      <c r="FTB8" s="67" t="s">
        <v>864</v>
      </c>
      <c r="FTC8" s="68" t="s">
        <v>865</v>
      </c>
      <c r="FTD8" s="65" t="s">
        <v>862</v>
      </c>
      <c r="FTE8" s="66" t="s">
        <v>863</v>
      </c>
      <c r="FTF8" s="67" t="s">
        <v>864</v>
      </c>
      <c r="FTG8" s="68" t="s">
        <v>865</v>
      </c>
      <c r="FTH8" s="65" t="s">
        <v>862</v>
      </c>
      <c r="FTI8" s="66" t="s">
        <v>863</v>
      </c>
      <c r="FTJ8" s="67" t="s">
        <v>864</v>
      </c>
      <c r="FTK8" s="68" t="s">
        <v>865</v>
      </c>
      <c r="FTL8" s="65" t="s">
        <v>862</v>
      </c>
      <c r="FTM8" s="66" t="s">
        <v>863</v>
      </c>
      <c r="FTN8" s="67" t="s">
        <v>864</v>
      </c>
      <c r="FTO8" s="68" t="s">
        <v>865</v>
      </c>
      <c r="FTP8" s="65" t="s">
        <v>862</v>
      </c>
      <c r="FTQ8" s="66" t="s">
        <v>863</v>
      </c>
      <c r="FTR8" s="67" t="s">
        <v>864</v>
      </c>
      <c r="FTS8" s="68" t="s">
        <v>865</v>
      </c>
      <c r="FTT8" s="65" t="s">
        <v>862</v>
      </c>
      <c r="FTU8" s="66" t="s">
        <v>863</v>
      </c>
      <c r="FTV8" s="67" t="s">
        <v>864</v>
      </c>
      <c r="FTW8" s="68" t="s">
        <v>865</v>
      </c>
      <c r="FTX8" s="65" t="s">
        <v>862</v>
      </c>
      <c r="FTY8" s="66" t="s">
        <v>863</v>
      </c>
      <c r="FTZ8" s="67" t="s">
        <v>864</v>
      </c>
      <c r="FUA8" s="68" t="s">
        <v>865</v>
      </c>
      <c r="FUB8" s="65" t="s">
        <v>862</v>
      </c>
      <c r="FUC8" s="66" t="s">
        <v>863</v>
      </c>
      <c r="FUD8" s="67" t="s">
        <v>864</v>
      </c>
      <c r="FUE8" s="68" t="s">
        <v>865</v>
      </c>
      <c r="FUF8" s="65" t="s">
        <v>862</v>
      </c>
      <c r="FUG8" s="66" t="s">
        <v>863</v>
      </c>
      <c r="FUH8" s="67" t="s">
        <v>864</v>
      </c>
      <c r="FUI8" s="68" t="s">
        <v>865</v>
      </c>
      <c r="FUJ8" s="65" t="s">
        <v>862</v>
      </c>
      <c r="FUK8" s="66" t="s">
        <v>863</v>
      </c>
      <c r="FUL8" s="67" t="s">
        <v>864</v>
      </c>
      <c r="FUM8" s="68" t="s">
        <v>865</v>
      </c>
      <c r="FUN8" s="65" t="s">
        <v>862</v>
      </c>
      <c r="FUO8" s="66" t="s">
        <v>863</v>
      </c>
      <c r="FUP8" s="67" t="s">
        <v>864</v>
      </c>
      <c r="FUQ8" s="68" t="s">
        <v>865</v>
      </c>
      <c r="FUR8" s="65" t="s">
        <v>862</v>
      </c>
      <c r="FUS8" s="66" t="s">
        <v>863</v>
      </c>
      <c r="FUT8" s="67" t="s">
        <v>864</v>
      </c>
      <c r="FUU8" s="68" t="s">
        <v>865</v>
      </c>
      <c r="FUV8" s="65" t="s">
        <v>862</v>
      </c>
      <c r="FUW8" s="66" t="s">
        <v>863</v>
      </c>
      <c r="FUX8" s="67" t="s">
        <v>864</v>
      </c>
      <c r="FUY8" s="68" t="s">
        <v>865</v>
      </c>
      <c r="FUZ8" s="65" t="s">
        <v>862</v>
      </c>
      <c r="FVA8" s="66" t="s">
        <v>863</v>
      </c>
      <c r="FVB8" s="67" t="s">
        <v>864</v>
      </c>
      <c r="FVC8" s="68" t="s">
        <v>865</v>
      </c>
      <c r="FVD8" s="65" t="s">
        <v>862</v>
      </c>
      <c r="FVE8" s="66" t="s">
        <v>863</v>
      </c>
      <c r="FVF8" s="67" t="s">
        <v>864</v>
      </c>
      <c r="FVG8" s="68" t="s">
        <v>865</v>
      </c>
      <c r="FVH8" s="65" t="s">
        <v>862</v>
      </c>
      <c r="FVI8" s="66" t="s">
        <v>863</v>
      </c>
      <c r="FVJ8" s="67" t="s">
        <v>864</v>
      </c>
      <c r="FVK8" s="68" t="s">
        <v>865</v>
      </c>
      <c r="FVL8" s="65" t="s">
        <v>862</v>
      </c>
      <c r="FVM8" s="66" t="s">
        <v>863</v>
      </c>
      <c r="FVN8" s="67" t="s">
        <v>864</v>
      </c>
      <c r="FVO8" s="68" t="s">
        <v>865</v>
      </c>
      <c r="FVP8" s="65" t="s">
        <v>862</v>
      </c>
      <c r="FVQ8" s="66" t="s">
        <v>863</v>
      </c>
      <c r="FVR8" s="67" t="s">
        <v>864</v>
      </c>
      <c r="FVS8" s="68" t="s">
        <v>865</v>
      </c>
      <c r="FVT8" s="65" t="s">
        <v>862</v>
      </c>
      <c r="FVU8" s="66" t="s">
        <v>863</v>
      </c>
      <c r="FVV8" s="67" t="s">
        <v>864</v>
      </c>
      <c r="FVW8" s="68" t="s">
        <v>865</v>
      </c>
      <c r="FVX8" s="65" t="s">
        <v>862</v>
      </c>
      <c r="FVY8" s="66" t="s">
        <v>863</v>
      </c>
      <c r="FVZ8" s="67" t="s">
        <v>864</v>
      </c>
      <c r="FWA8" s="68" t="s">
        <v>865</v>
      </c>
      <c r="FWB8" s="65" t="s">
        <v>862</v>
      </c>
      <c r="FWC8" s="66" t="s">
        <v>863</v>
      </c>
      <c r="FWD8" s="67" t="s">
        <v>864</v>
      </c>
      <c r="FWE8" s="68" t="s">
        <v>865</v>
      </c>
      <c r="FWF8" s="65" t="s">
        <v>862</v>
      </c>
      <c r="FWG8" s="66" t="s">
        <v>863</v>
      </c>
      <c r="FWH8" s="67" t="s">
        <v>864</v>
      </c>
      <c r="FWI8" s="68" t="s">
        <v>865</v>
      </c>
      <c r="FWJ8" s="65" t="s">
        <v>862</v>
      </c>
      <c r="FWK8" s="66" t="s">
        <v>863</v>
      </c>
      <c r="FWL8" s="67" t="s">
        <v>864</v>
      </c>
      <c r="FWM8" s="68" t="s">
        <v>865</v>
      </c>
      <c r="FWN8" s="65" t="s">
        <v>862</v>
      </c>
      <c r="FWO8" s="66" t="s">
        <v>863</v>
      </c>
      <c r="FWP8" s="67" t="s">
        <v>864</v>
      </c>
      <c r="FWQ8" s="68" t="s">
        <v>865</v>
      </c>
      <c r="FWR8" s="65" t="s">
        <v>862</v>
      </c>
      <c r="FWS8" s="66" t="s">
        <v>863</v>
      </c>
      <c r="FWT8" s="67" t="s">
        <v>864</v>
      </c>
      <c r="FWU8" s="68" t="s">
        <v>865</v>
      </c>
      <c r="FWV8" s="65" t="s">
        <v>862</v>
      </c>
      <c r="FWW8" s="66" t="s">
        <v>863</v>
      </c>
      <c r="FWX8" s="67" t="s">
        <v>864</v>
      </c>
      <c r="FWY8" s="68" t="s">
        <v>865</v>
      </c>
      <c r="FWZ8" s="65" t="s">
        <v>862</v>
      </c>
      <c r="FXA8" s="66" t="s">
        <v>863</v>
      </c>
      <c r="FXB8" s="67" t="s">
        <v>864</v>
      </c>
      <c r="FXC8" s="68" t="s">
        <v>865</v>
      </c>
      <c r="FXD8" s="65" t="s">
        <v>862</v>
      </c>
      <c r="FXE8" s="66" t="s">
        <v>863</v>
      </c>
      <c r="FXF8" s="67" t="s">
        <v>864</v>
      </c>
      <c r="FXG8" s="68" t="s">
        <v>865</v>
      </c>
      <c r="FXH8" s="65" t="s">
        <v>862</v>
      </c>
      <c r="FXI8" s="66" t="s">
        <v>863</v>
      </c>
      <c r="FXJ8" s="67" t="s">
        <v>864</v>
      </c>
      <c r="FXK8" s="68" t="s">
        <v>865</v>
      </c>
      <c r="FXL8" s="65" t="s">
        <v>862</v>
      </c>
      <c r="FXM8" s="66" t="s">
        <v>863</v>
      </c>
      <c r="FXN8" s="67" t="s">
        <v>864</v>
      </c>
      <c r="FXO8" s="68" t="s">
        <v>865</v>
      </c>
      <c r="FXP8" s="65" t="s">
        <v>862</v>
      </c>
      <c r="FXQ8" s="66" t="s">
        <v>863</v>
      </c>
      <c r="FXR8" s="67" t="s">
        <v>864</v>
      </c>
      <c r="FXS8" s="68" t="s">
        <v>865</v>
      </c>
      <c r="FXT8" s="65" t="s">
        <v>862</v>
      </c>
      <c r="FXU8" s="66" t="s">
        <v>863</v>
      </c>
      <c r="FXV8" s="67" t="s">
        <v>864</v>
      </c>
      <c r="FXW8" s="68" t="s">
        <v>865</v>
      </c>
      <c r="FXX8" s="65" t="s">
        <v>862</v>
      </c>
      <c r="FXY8" s="66" t="s">
        <v>863</v>
      </c>
      <c r="FXZ8" s="67" t="s">
        <v>864</v>
      </c>
      <c r="FYA8" s="68" t="s">
        <v>865</v>
      </c>
      <c r="FYB8" s="65" t="s">
        <v>862</v>
      </c>
      <c r="FYC8" s="66" t="s">
        <v>863</v>
      </c>
      <c r="FYD8" s="67" t="s">
        <v>864</v>
      </c>
      <c r="FYE8" s="68" t="s">
        <v>865</v>
      </c>
      <c r="FYF8" s="65" t="s">
        <v>862</v>
      </c>
      <c r="FYG8" s="66" t="s">
        <v>863</v>
      </c>
      <c r="FYH8" s="67" t="s">
        <v>864</v>
      </c>
      <c r="FYI8" s="68" t="s">
        <v>865</v>
      </c>
      <c r="FYJ8" s="65" t="s">
        <v>862</v>
      </c>
      <c r="FYK8" s="66" t="s">
        <v>863</v>
      </c>
      <c r="FYL8" s="67" t="s">
        <v>864</v>
      </c>
      <c r="FYM8" s="68" t="s">
        <v>865</v>
      </c>
      <c r="FYN8" s="65" t="s">
        <v>862</v>
      </c>
      <c r="FYO8" s="66" t="s">
        <v>863</v>
      </c>
      <c r="FYP8" s="67" t="s">
        <v>864</v>
      </c>
      <c r="FYQ8" s="68" t="s">
        <v>865</v>
      </c>
      <c r="FYR8" s="65" t="s">
        <v>862</v>
      </c>
      <c r="FYS8" s="66" t="s">
        <v>863</v>
      </c>
      <c r="FYT8" s="67" t="s">
        <v>864</v>
      </c>
      <c r="FYU8" s="68" t="s">
        <v>865</v>
      </c>
      <c r="FYV8" s="65" t="s">
        <v>862</v>
      </c>
      <c r="FYW8" s="66" t="s">
        <v>863</v>
      </c>
      <c r="FYX8" s="67" t="s">
        <v>864</v>
      </c>
      <c r="FYY8" s="68" t="s">
        <v>865</v>
      </c>
      <c r="FYZ8" s="65" t="s">
        <v>862</v>
      </c>
      <c r="FZA8" s="66" t="s">
        <v>863</v>
      </c>
      <c r="FZB8" s="67" t="s">
        <v>864</v>
      </c>
      <c r="FZC8" s="68" t="s">
        <v>865</v>
      </c>
      <c r="FZD8" s="65" t="s">
        <v>862</v>
      </c>
      <c r="FZE8" s="66" t="s">
        <v>863</v>
      </c>
      <c r="FZF8" s="67" t="s">
        <v>864</v>
      </c>
      <c r="FZG8" s="68" t="s">
        <v>865</v>
      </c>
      <c r="FZH8" s="65" t="s">
        <v>862</v>
      </c>
      <c r="FZI8" s="66" t="s">
        <v>863</v>
      </c>
      <c r="FZJ8" s="67" t="s">
        <v>864</v>
      </c>
      <c r="FZK8" s="68" t="s">
        <v>865</v>
      </c>
      <c r="FZL8" s="65" t="s">
        <v>862</v>
      </c>
      <c r="FZM8" s="66" t="s">
        <v>863</v>
      </c>
      <c r="FZN8" s="67" t="s">
        <v>864</v>
      </c>
      <c r="FZO8" s="68" t="s">
        <v>865</v>
      </c>
      <c r="FZP8" s="65" t="s">
        <v>862</v>
      </c>
      <c r="FZQ8" s="66" t="s">
        <v>863</v>
      </c>
      <c r="FZR8" s="67" t="s">
        <v>864</v>
      </c>
      <c r="FZS8" s="68" t="s">
        <v>865</v>
      </c>
      <c r="FZT8" s="65" t="s">
        <v>862</v>
      </c>
      <c r="FZU8" s="66" t="s">
        <v>863</v>
      </c>
      <c r="FZV8" s="67" t="s">
        <v>864</v>
      </c>
      <c r="FZW8" s="68" t="s">
        <v>865</v>
      </c>
      <c r="FZX8" s="65" t="s">
        <v>862</v>
      </c>
      <c r="FZY8" s="66" t="s">
        <v>863</v>
      </c>
      <c r="FZZ8" s="67" t="s">
        <v>864</v>
      </c>
      <c r="GAA8" s="68" t="s">
        <v>865</v>
      </c>
      <c r="GAB8" s="65" t="s">
        <v>862</v>
      </c>
      <c r="GAC8" s="66" t="s">
        <v>863</v>
      </c>
      <c r="GAD8" s="67" t="s">
        <v>864</v>
      </c>
      <c r="GAE8" s="68" t="s">
        <v>865</v>
      </c>
      <c r="GAF8" s="65" t="s">
        <v>862</v>
      </c>
      <c r="GAG8" s="66" t="s">
        <v>863</v>
      </c>
      <c r="GAH8" s="67" t="s">
        <v>864</v>
      </c>
      <c r="GAI8" s="68" t="s">
        <v>865</v>
      </c>
      <c r="GAJ8" s="65" t="s">
        <v>862</v>
      </c>
      <c r="GAK8" s="66" t="s">
        <v>863</v>
      </c>
      <c r="GAL8" s="67" t="s">
        <v>864</v>
      </c>
      <c r="GAM8" s="68" t="s">
        <v>865</v>
      </c>
      <c r="GAN8" s="65" t="s">
        <v>862</v>
      </c>
      <c r="GAO8" s="66" t="s">
        <v>863</v>
      </c>
      <c r="GAP8" s="67" t="s">
        <v>864</v>
      </c>
      <c r="GAQ8" s="68" t="s">
        <v>865</v>
      </c>
      <c r="GAR8" s="65" t="s">
        <v>862</v>
      </c>
      <c r="GAS8" s="66" t="s">
        <v>863</v>
      </c>
      <c r="GAT8" s="67" t="s">
        <v>864</v>
      </c>
      <c r="GAU8" s="68" t="s">
        <v>865</v>
      </c>
      <c r="GAV8" s="65" t="s">
        <v>862</v>
      </c>
      <c r="GAW8" s="66" t="s">
        <v>863</v>
      </c>
      <c r="GAX8" s="67" t="s">
        <v>864</v>
      </c>
      <c r="GAY8" s="68" t="s">
        <v>865</v>
      </c>
      <c r="GAZ8" s="65" t="s">
        <v>862</v>
      </c>
      <c r="GBA8" s="66" t="s">
        <v>863</v>
      </c>
      <c r="GBB8" s="67" t="s">
        <v>864</v>
      </c>
      <c r="GBC8" s="68" t="s">
        <v>865</v>
      </c>
      <c r="GBD8" s="65" t="s">
        <v>862</v>
      </c>
      <c r="GBE8" s="66" t="s">
        <v>863</v>
      </c>
      <c r="GBF8" s="67" t="s">
        <v>864</v>
      </c>
      <c r="GBG8" s="68" t="s">
        <v>865</v>
      </c>
      <c r="GBH8" s="65" t="s">
        <v>862</v>
      </c>
      <c r="GBI8" s="66" t="s">
        <v>863</v>
      </c>
      <c r="GBJ8" s="67" t="s">
        <v>864</v>
      </c>
      <c r="GBK8" s="68" t="s">
        <v>865</v>
      </c>
      <c r="GBL8" s="65" t="s">
        <v>862</v>
      </c>
      <c r="GBM8" s="66" t="s">
        <v>863</v>
      </c>
      <c r="GBN8" s="67" t="s">
        <v>864</v>
      </c>
      <c r="GBO8" s="68" t="s">
        <v>865</v>
      </c>
      <c r="GBP8" s="65" t="s">
        <v>862</v>
      </c>
      <c r="GBQ8" s="66" t="s">
        <v>863</v>
      </c>
      <c r="GBR8" s="67" t="s">
        <v>864</v>
      </c>
      <c r="GBS8" s="68" t="s">
        <v>865</v>
      </c>
      <c r="GBT8" s="65" t="s">
        <v>862</v>
      </c>
      <c r="GBU8" s="66" t="s">
        <v>863</v>
      </c>
      <c r="GBV8" s="67" t="s">
        <v>864</v>
      </c>
      <c r="GBW8" s="68" t="s">
        <v>865</v>
      </c>
      <c r="GBX8" s="65" t="s">
        <v>862</v>
      </c>
      <c r="GBY8" s="66" t="s">
        <v>863</v>
      </c>
      <c r="GBZ8" s="67" t="s">
        <v>864</v>
      </c>
      <c r="GCA8" s="68" t="s">
        <v>865</v>
      </c>
      <c r="GCB8" s="65" t="s">
        <v>862</v>
      </c>
      <c r="GCC8" s="66" t="s">
        <v>863</v>
      </c>
      <c r="GCD8" s="67" t="s">
        <v>864</v>
      </c>
      <c r="GCE8" s="68" t="s">
        <v>865</v>
      </c>
      <c r="GCF8" s="65" t="s">
        <v>862</v>
      </c>
      <c r="GCG8" s="66" t="s">
        <v>863</v>
      </c>
      <c r="GCH8" s="67" t="s">
        <v>864</v>
      </c>
      <c r="GCI8" s="68" t="s">
        <v>865</v>
      </c>
      <c r="GCJ8" s="65" t="s">
        <v>862</v>
      </c>
      <c r="GCK8" s="66" t="s">
        <v>863</v>
      </c>
      <c r="GCL8" s="67" t="s">
        <v>864</v>
      </c>
      <c r="GCM8" s="68" t="s">
        <v>865</v>
      </c>
      <c r="GCN8" s="65" t="s">
        <v>862</v>
      </c>
      <c r="GCO8" s="66" t="s">
        <v>863</v>
      </c>
      <c r="GCP8" s="67" t="s">
        <v>864</v>
      </c>
      <c r="GCQ8" s="68" t="s">
        <v>865</v>
      </c>
      <c r="GCR8" s="65" t="s">
        <v>862</v>
      </c>
      <c r="GCS8" s="66" t="s">
        <v>863</v>
      </c>
      <c r="GCT8" s="67" t="s">
        <v>864</v>
      </c>
      <c r="GCU8" s="68" t="s">
        <v>865</v>
      </c>
      <c r="GCV8" s="65" t="s">
        <v>862</v>
      </c>
      <c r="GCW8" s="66" t="s">
        <v>863</v>
      </c>
      <c r="GCX8" s="67" t="s">
        <v>864</v>
      </c>
      <c r="GCY8" s="68" t="s">
        <v>865</v>
      </c>
      <c r="GCZ8" s="65" t="s">
        <v>862</v>
      </c>
      <c r="GDA8" s="66" t="s">
        <v>863</v>
      </c>
      <c r="GDB8" s="67" t="s">
        <v>864</v>
      </c>
      <c r="GDC8" s="68" t="s">
        <v>865</v>
      </c>
      <c r="GDD8" s="65" t="s">
        <v>862</v>
      </c>
      <c r="GDE8" s="66" t="s">
        <v>863</v>
      </c>
      <c r="GDF8" s="67" t="s">
        <v>864</v>
      </c>
      <c r="GDG8" s="68" t="s">
        <v>865</v>
      </c>
      <c r="GDH8" s="65" t="s">
        <v>862</v>
      </c>
      <c r="GDI8" s="66" t="s">
        <v>863</v>
      </c>
      <c r="GDJ8" s="67" t="s">
        <v>864</v>
      </c>
      <c r="GDK8" s="68" t="s">
        <v>865</v>
      </c>
      <c r="GDL8" s="65" t="s">
        <v>862</v>
      </c>
      <c r="GDM8" s="66" t="s">
        <v>863</v>
      </c>
      <c r="GDN8" s="67" t="s">
        <v>864</v>
      </c>
      <c r="GDO8" s="68" t="s">
        <v>865</v>
      </c>
      <c r="GDP8" s="65" t="s">
        <v>862</v>
      </c>
      <c r="GDQ8" s="66" t="s">
        <v>863</v>
      </c>
      <c r="GDR8" s="67" t="s">
        <v>864</v>
      </c>
      <c r="GDS8" s="68" t="s">
        <v>865</v>
      </c>
      <c r="GDT8" s="65" t="s">
        <v>862</v>
      </c>
      <c r="GDU8" s="66" t="s">
        <v>863</v>
      </c>
      <c r="GDV8" s="67" t="s">
        <v>864</v>
      </c>
      <c r="GDW8" s="68" t="s">
        <v>865</v>
      </c>
      <c r="GDX8" s="65" t="s">
        <v>862</v>
      </c>
      <c r="GDY8" s="66" t="s">
        <v>863</v>
      </c>
      <c r="GDZ8" s="67" t="s">
        <v>864</v>
      </c>
      <c r="GEA8" s="68" t="s">
        <v>865</v>
      </c>
      <c r="GEB8" s="65" t="s">
        <v>862</v>
      </c>
      <c r="GEC8" s="66" t="s">
        <v>863</v>
      </c>
      <c r="GED8" s="67" t="s">
        <v>864</v>
      </c>
      <c r="GEE8" s="68" t="s">
        <v>865</v>
      </c>
      <c r="GEF8" s="65" t="s">
        <v>862</v>
      </c>
      <c r="GEG8" s="66" t="s">
        <v>863</v>
      </c>
      <c r="GEH8" s="67" t="s">
        <v>864</v>
      </c>
      <c r="GEI8" s="68" t="s">
        <v>865</v>
      </c>
      <c r="GEJ8" s="65" t="s">
        <v>862</v>
      </c>
      <c r="GEK8" s="66" t="s">
        <v>863</v>
      </c>
      <c r="GEL8" s="67" t="s">
        <v>864</v>
      </c>
      <c r="GEM8" s="68" t="s">
        <v>865</v>
      </c>
      <c r="GEN8" s="65" t="s">
        <v>862</v>
      </c>
      <c r="GEO8" s="66" t="s">
        <v>863</v>
      </c>
      <c r="GEP8" s="67" t="s">
        <v>864</v>
      </c>
      <c r="GEQ8" s="68" t="s">
        <v>865</v>
      </c>
      <c r="GER8" s="65" t="s">
        <v>862</v>
      </c>
      <c r="GES8" s="66" t="s">
        <v>863</v>
      </c>
      <c r="GET8" s="67" t="s">
        <v>864</v>
      </c>
      <c r="GEU8" s="68" t="s">
        <v>865</v>
      </c>
      <c r="GEV8" s="65" t="s">
        <v>862</v>
      </c>
      <c r="GEW8" s="66" t="s">
        <v>863</v>
      </c>
      <c r="GEX8" s="67" t="s">
        <v>864</v>
      </c>
      <c r="GEY8" s="68" t="s">
        <v>865</v>
      </c>
      <c r="GEZ8" s="65" t="s">
        <v>862</v>
      </c>
      <c r="GFA8" s="66" t="s">
        <v>863</v>
      </c>
      <c r="GFB8" s="67" t="s">
        <v>864</v>
      </c>
      <c r="GFC8" s="68" t="s">
        <v>865</v>
      </c>
      <c r="GFD8" s="65" t="s">
        <v>862</v>
      </c>
      <c r="GFE8" s="66" t="s">
        <v>863</v>
      </c>
      <c r="GFF8" s="67" t="s">
        <v>864</v>
      </c>
      <c r="GFG8" s="68" t="s">
        <v>865</v>
      </c>
      <c r="GFH8" s="65" t="s">
        <v>862</v>
      </c>
      <c r="GFI8" s="66" t="s">
        <v>863</v>
      </c>
      <c r="GFJ8" s="67" t="s">
        <v>864</v>
      </c>
      <c r="GFK8" s="68" t="s">
        <v>865</v>
      </c>
      <c r="GFL8" s="65" t="s">
        <v>862</v>
      </c>
      <c r="GFM8" s="66" t="s">
        <v>863</v>
      </c>
      <c r="GFN8" s="67" t="s">
        <v>864</v>
      </c>
      <c r="GFO8" s="68" t="s">
        <v>865</v>
      </c>
      <c r="GFP8" s="65" t="s">
        <v>862</v>
      </c>
      <c r="GFQ8" s="66" t="s">
        <v>863</v>
      </c>
      <c r="GFR8" s="67" t="s">
        <v>864</v>
      </c>
      <c r="GFS8" s="68" t="s">
        <v>865</v>
      </c>
      <c r="GFT8" s="65" t="s">
        <v>862</v>
      </c>
      <c r="GFU8" s="66" t="s">
        <v>863</v>
      </c>
      <c r="GFV8" s="67" t="s">
        <v>864</v>
      </c>
      <c r="GFW8" s="68" t="s">
        <v>865</v>
      </c>
      <c r="GFX8" s="65" t="s">
        <v>862</v>
      </c>
      <c r="GFY8" s="66" t="s">
        <v>863</v>
      </c>
      <c r="GFZ8" s="67" t="s">
        <v>864</v>
      </c>
      <c r="GGA8" s="68" t="s">
        <v>865</v>
      </c>
      <c r="GGB8" s="65" t="s">
        <v>862</v>
      </c>
      <c r="GGC8" s="66" t="s">
        <v>863</v>
      </c>
      <c r="GGD8" s="67" t="s">
        <v>864</v>
      </c>
      <c r="GGE8" s="68" t="s">
        <v>865</v>
      </c>
      <c r="GGF8" s="65" t="s">
        <v>862</v>
      </c>
      <c r="GGG8" s="66" t="s">
        <v>863</v>
      </c>
      <c r="GGH8" s="67" t="s">
        <v>864</v>
      </c>
      <c r="GGI8" s="68" t="s">
        <v>865</v>
      </c>
      <c r="GGJ8" s="65" t="s">
        <v>862</v>
      </c>
      <c r="GGK8" s="66" t="s">
        <v>863</v>
      </c>
      <c r="GGL8" s="67" t="s">
        <v>864</v>
      </c>
      <c r="GGM8" s="68" t="s">
        <v>865</v>
      </c>
      <c r="GGN8" s="65" t="s">
        <v>862</v>
      </c>
      <c r="GGO8" s="66" t="s">
        <v>863</v>
      </c>
      <c r="GGP8" s="67" t="s">
        <v>864</v>
      </c>
      <c r="GGQ8" s="68" t="s">
        <v>865</v>
      </c>
      <c r="GGR8" s="65" t="s">
        <v>862</v>
      </c>
      <c r="GGS8" s="66" t="s">
        <v>863</v>
      </c>
      <c r="GGT8" s="67" t="s">
        <v>864</v>
      </c>
      <c r="GGU8" s="68" t="s">
        <v>865</v>
      </c>
      <c r="GGV8" s="65" t="s">
        <v>862</v>
      </c>
      <c r="GGW8" s="66" t="s">
        <v>863</v>
      </c>
      <c r="GGX8" s="67" t="s">
        <v>864</v>
      </c>
      <c r="GGY8" s="68" t="s">
        <v>865</v>
      </c>
      <c r="GGZ8" s="65" t="s">
        <v>862</v>
      </c>
      <c r="GHA8" s="66" t="s">
        <v>863</v>
      </c>
      <c r="GHB8" s="67" t="s">
        <v>864</v>
      </c>
      <c r="GHC8" s="68" t="s">
        <v>865</v>
      </c>
      <c r="GHD8" s="65" t="s">
        <v>862</v>
      </c>
      <c r="GHE8" s="66" t="s">
        <v>863</v>
      </c>
      <c r="GHF8" s="67" t="s">
        <v>864</v>
      </c>
      <c r="GHG8" s="68" t="s">
        <v>865</v>
      </c>
      <c r="GHH8" s="65" t="s">
        <v>862</v>
      </c>
      <c r="GHI8" s="66" t="s">
        <v>863</v>
      </c>
      <c r="GHJ8" s="67" t="s">
        <v>864</v>
      </c>
      <c r="GHK8" s="68" t="s">
        <v>865</v>
      </c>
      <c r="GHL8" s="65" t="s">
        <v>862</v>
      </c>
      <c r="GHM8" s="66" t="s">
        <v>863</v>
      </c>
      <c r="GHN8" s="67" t="s">
        <v>864</v>
      </c>
      <c r="GHO8" s="68" t="s">
        <v>865</v>
      </c>
      <c r="GHP8" s="65" t="s">
        <v>862</v>
      </c>
      <c r="GHQ8" s="66" t="s">
        <v>863</v>
      </c>
      <c r="GHR8" s="67" t="s">
        <v>864</v>
      </c>
      <c r="GHS8" s="68" t="s">
        <v>865</v>
      </c>
      <c r="GHT8" s="65" t="s">
        <v>862</v>
      </c>
      <c r="GHU8" s="66" t="s">
        <v>863</v>
      </c>
      <c r="GHV8" s="67" t="s">
        <v>864</v>
      </c>
      <c r="GHW8" s="68" t="s">
        <v>865</v>
      </c>
      <c r="GHX8" s="65" t="s">
        <v>862</v>
      </c>
      <c r="GHY8" s="66" t="s">
        <v>863</v>
      </c>
      <c r="GHZ8" s="67" t="s">
        <v>864</v>
      </c>
      <c r="GIA8" s="68" t="s">
        <v>865</v>
      </c>
      <c r="GIB8" s="65" t="s">
        <v>862</v>
      </c>
      <c r="GIC8" s="66" t="s">
        <v>863</v>
      </c>
      <c r="GID8" s="67" t="s">
        <v>864</v>
      </c>
      <c r="GIE8" s="68" t="s">
        <v>865</v>
      </c>
      <c r="GIF8" s="65" t="s">
        <v>862</v>
      </c>
      <c r="GIG8" s="66" t="s">
        <v>863</v>
      </c>
      <c r="GIH8" s="67" t="s">
        <v>864</v>
      </c>
      <c r="GII8" s="68" t="s">
        <v>865</v>
      </c>
      <c r="GIJ8" s="65" t="s">
        <v>862</v>
      </c>
      <c r="GIK8" s="66" t="s">
        <v>863</v>
      </c>
      <c r="GIL8" s="67" t="s">
        <v>864</v>
      </c>
      <c r="GIM8" s="68" t="s">
        <v>865</v>
      </c>
      <c r="GIN8" s="65" t="s">
        <v>862</v>
      </c>
      <c r="GIO8" s="66" t="s">
        <v>863</v>
      </c>
      <c r="GIP8" s="67" t="s">
        <v>864</v>
      </c>
      <c r="GIQ8" s="68" t="s">
        <v>865</v>
      </c>
      <c r="GIR8" s="65" t="s">
        <v>862</v>
      </c>
      <c r="GIS8" s="66" t="s">
        <v>863</v>
      </c>
      <c r="GIT8" s="67" t="s">
        <v>864</v>
      </c>
      <c r="GIU8" s="68" t="s">
        <v>865</v>
      </c>
      <c r="GIV8" s="65" t="s">
        <v>862</v>
      </c>
      <c r="GIW8" s="66" t="s">
        <v>863</v>
      </c>
      <c r="GIX8" s="67" t="s">
        <v>864</v>
      </c>
      <c r="GIY8" s="68" t="s">
        <v>865</v>
      </c>
      <c r="GIZ8" s="65" t="s">
        <v>862</v>
      </c>
      <c r="GJA8" s="66" t="s">
        <v>863</v>
      </c>
      <c r="GJB8" s="67" t="s">
        <v>864</v>
      </c>
      <c r="GJC8" s="68" t="s">
        <v>865</v>
      </c>
      <c r="GJD8" s="65" t="s">
        <v>862</v>
      </c>
      <c r="GJE8" s="66" t="s">
        <v>863</v>
      </c>
      <c r="GJF8" s="67" t="s">
        <v>864</v>
      </c>
      <c r="GJG8" s="68" t="s">
        <v>865</v>
      </c>
      <c r="GJH8" s="65" t="s">
        <v>862</v>
      </c>
      <c r="GJI8" s="66" t="s">
        <v>863</v>
      </c>
      <c r="GJJ8" s="67" t="s">
        <v>864</v>
      </c>
      <c r="GJK8" s="68" t="s">
        <v>865</v>
      </c>
      <c r="GJL8" s="65" t="s">
        <v>862</v>
      </c>
      <c r="GJM8" s="66" t="s">
        <v>863</v>
      </c>
      <c r="GJN8" s="67" t="s">
        <v>864</v>
      </c>
      <c r="GJO8" s="68" t="s">
        <v>865</v>
      </c>
      <c r="GJP8" s="65" t="s">
        <v>862</v>
      </c>
      <c r="GJQ8" s="66" t="s">
        <v>863</v>
      </c>
      <c r="GJR8" s="67" t="s">
        <v>864</v>
      </c>
      <c r="GJS8" s="68" t="s">
        <v>865</v>
      </c>
      <c r="GJT8" s="65" t="s">
        <v>862</v>
      </c>
      <c r="GJU8" s="66" t="s">
        <v>863</v>
      </c>
      <c r="GJV8" s="67" t="s">
        <v>864</v>
      </c>
      <c r="GJW8" s="68" t="s">
        <v>865</v>
      </c>
      <c r="GJX8" s="65" t="s">
        <v>862</v>
      </c>
      <c r="GJY8" s="66" t="s">
        <v>863</v>
      </c>
      <c r="GJZ8" s="67" t="s">
        <v>864</v>
      </c>
      <c r="GKA8" s="68" t="s">
        <v>865</v>
      </c>
      <c r="GKB8" s="65" t="s">
        <v>862</v>
      </c>
      <c r="GKC8" s="66" t="s">
        <v>863</v>
      </c>
      <c r="GKD8" s="67" t="s">
        <v>864</v>
      </c>
      <c r="GKE8" s="68" t="s">
        <v>865</v>
      </c>
      <c r="GKF8" s="65" t="s">
        <v>862</v>
      </c>
      <c r="GKG8" s="66" t="s">
        <v>863</v>
      </c>
      <c r="GKH8" s="67" t="s">
        <v>864</v>
      </c>
      <c r="GKI8" s="68" t="s">
        <v>865</v>
      </c>
      <c r="GKJ8" s="65" t="s">
        <v>862</v>
      </c>
      <c r="GKK8" s="66" t="s">
        <v>863</v>
      </c>
      <c r="GKL8" s="67" t="s">
        <v>864</v>
      </c>
      <c r="GKM8" s="68" t="s">
        <v>865</v>
      </c>
      <c r="GKN8" s="65" t="s">
        <v>862</v>
      </c>
      <c r="GKO8" s="66" t="s">
        <v>863</v>
      </c>
      <c r="GKP8" s="67" t="s">
        <v>864</v>
      </c>
      <c r="GKQ8" s="68" t="s">
        <v>865</v>
      </c>
      <c r="GKR8" s="65" t="s">
        <v>862</v>
      </c>
      <c r="GKS8" s="66" t="s">
        <v>863</v>
      </c>
      <c r="GKT8" s="67" t="s">
        <v>864</v>
      </c>
      <c r="GKU8" s="68" t="s">
        <v>865</v>
      </c>
      <c r="GKV8" s="65" t="s">
        <v>862</v>
      </c>
      <c r="GKW8" s="66" t="s">
        <v>863</v>
      </c>
      <c r="GKX8" s="67" t="s">
        <v>864</v>
      </c>
      <c r="GKY8" s="68" t="s">
        <v>865</v>
      </c>
      <c r="GKZ8" s="65" t="s">
        <v>862</v>
      </c>
      <c r="GLA8" s="66" t="s">
        <v>863</v>
      </c>
      <c r="GLB8" s="67" t="s">
        <v>864</v>
      </c>
      <c r="GLC8" s="68" t="s">
        <v>865</v>
      </c>
      <c r="GLD8" s="65" t="s">
        <v>862</v>
      </c>
      <c r="GLE8" s="66" t="s">
        <v>863</v>
      </c>
      <c r="GLF8" s="67" t="s">
        <v>864</v>
      </c>
      <c r="GLG8" s="68" t="s">
        <v>865</v>
      </c>
      <c r="GLH8" s="65" t="s">
        <v>862</v>
      </c>
      <c r="GLI8" s="66" t="s">
        <v>863</v>
      </c>
      <c r="GLJ8" s="67" t="s">
        <v>864</v>
      </c>
      <c r="GLK8" s="68" t="s">
        <v>865</v>
      </c>
      <c r="GLL8" s="65" t="s">
        <v>862</v>
      </c>
      <c r="GLM8" s="66" t="s">
        <v>863</v>
      </c>
      <c r="GLN8" s="67" t="s">
        <v>864</v>
      </c>
      <c r="GLO8" s="68" t="s">
        <v>865</v>
      </c>
      <c r="GLP8" s="65" t="s">
        <v>862</v>
      </c>
      <c r="GLQ8" s="66" t="s">
        <v>863</v>
      </c>
      <c r="GLR8" s="67" t="s">
        <v>864</v>
      </c>
      <c r="GLS8" s="68" t="s">
        <v>865</v>
      </c>
      <c r="GLT8" s="65" t="s">
        <v>862</v>
      </c>
      <c r="GLU8" s="66" t="s">
        <v>863</v>
      </c>
      <c r="GLV8" s="67" t="s">
        <v>864</v>
      </c>
      <c r="GLW8" s="68" t="s">
        <v>865</v>
      </c>
      <c r="GLX8" s="65" t="s">
        <v>862</v>
      </c>
      <c r="GLY8" s="66" t="s">
        <v>863</v>
      </c>
      <c r="GLZ8" s="67" t="s">
        <v>864</v>
      </c>
      <c r="GMA8" s="68" t="s">
        <v>865</v>
      </c>
      <c r="GMB8" s="65" t="s">
        <v>862</v>
      </c>
      <c r="GMC8" s="66" t="s">
        <v>863</v>
      </c>
      <c r="GMD8" s="67" t="s">
        <v>864</v>
      </c>
      <c r="GME8" s="68" t="s">
        <v>865</v>
      </c>
      <c r="GMF8" s="65" t="s">
        <v>862</v>
      </c>
      <c r="GMG8" s="66" t="s">
        <v>863</v>
      </c>
      <c r="GMH8" s="67" t="s">
        <v>864</v>
      </c>
      <c r="GMI8" s="68" t="s">
        <v>865</v>
      </c>
      <c r="GMJ8" s="65" t="s">
        <v>862</v>
      </c>
      <c r="GMK8" s="66" t="s">
        <v>863</v>
      </c>
      <c r="GML8" s="67" t="s">
        <v>864</v>
      </c>
      <c r="GMM8" s="68" t="s">
        <v>865</v>
      </c>
      <c r="GMN8" s="65" t="s">
        <v>862</v>
      </c>
      <c r="GMO8" s="66" t="s">
        <v>863</v>
      </c>
      <c r="GMP8" s="67" t="s">
        <v>864</v>
      </c>
      <c r="GMQ8" s="68" t="s">
        <v>865</v>
      </c>
      <c r="GMR8" s="65" t="s">
        <v>862</v>
      </c>
      <c r="GMS8" s="66" t="s">
        <v>863</v>
      </c>
      <c r="GMT8" s="67" t="s">
        <v>864</v>
      </c>
      <c r="GMU8" s="68" t="s">
        <v>865</v>
      </c>
      <c r="GMV8" s="65" t="s">
        <v>862</v>
      </c>
      <c r="GMW8" s="66" t="s">
        <v>863</v>
      </c>
      <c r="GMX8" s="67" t="s">
        <v>864</v>
      </c>
      <c r="GMY8" s="68" t="s">
        <v>865</v>
      </c>
      <c r="GMZ8" s="65" t="s">
        <v>862</v>
      </c>
      <c r="GNA8" s="66" t="s">
        <v>863</v>
      </c>
      <c r="GNB8" s="67" t="s">
        <v>864</v>
      </c>
      <c r="GNC8" s="68" t="s">
        <v>865</v>
      </c>
      <c r="GND8" s="65" t="s">
        <v>862</v>
      </c>
      <c r="GNE8" s="66" t="s">
        <v>863</v>
      </c>
      <c r="GNF8" s="67" t="s">
        <v>864</v>
      </c>
      <c r="GNG8" s="68" t="s">
        <v>865</v>
      </c>
      <c r="GNH8" s="65" t="s">
        <v>862</v>
      </c>
      <c r="GNI8" s="66" t="s">
        <v>863</v>
      </c>
      <c r="GNJ8" s="67" t="s">
        <v>864</v>
      </c>
      <c r="GNK8" s="68" t="s">
        <v>865</v>
      </c>
      <c r="GNL8" s="65" t="s">
        <v>862</v>
      </c>
      <c r="GNM8" s="66" t="s">
        <v>863</v>
      </c>
      <c r="GNN8" s="67" t="s">
        <v>864</v>
      </c>
      <c r="GNO8" s="68" t="s">
        <v>865</v>
      </c>
      <c r="GNP8" s="65" t="s">
        <v>862</v>
      </c>
      <c r="GNQ8" s="66" t="s">
        <v>863</v>
      </c>
      <c r="GNR8" s="67" t="s">
        <v>864</v>
      </c>
      <c r="GNS8" s="68" t="s">
        <v>865</v>
      </c>
      <c r="GNT8" s="65" t="s">
        <v>862</v>
      </c>
      <c r="GNU8" s="66" t="s">
        <v>863</v>
      </c>
      <c r="GNV8" s="67" t="s">
        <v>864</v>
      </c>
      <c r="GNW8" s="68" t="s">
        <v>865</v>
      </c>
      <c r="GNX8" s="65" t="s">
        <v>862</v>
      </c>
      <c r="GNY8" s="66" t="s">
        <v>863</v>
      </c>
      <c r="GNZ8" s="67" t="s">
        <v>864</v>
      </c>
      <c r="GOA8" s="68" t="s">
        <v>865</v>
      </c>
      <c r="GOB8" s="65" t="s">
        <v>862</v>
      </c>
      <c r="GOC8" s="66" t="s">
        <v>863</v>
      </c>
      <c r="GOD8" s="67" t="s">
        <v>864</v>
      </c>
      <c r="GOE8" s="68" t="s">
        <v>865</v>
      </c>
      <c r="GOF8" s="65" t="s">
        <v>862</v>
      </c>
      <c r="GOG8" s="66" t="s">
        <v>863</v>
      </c>
      <c r="GOH8" s="67" t="s">
        <v>864</v>
      </c>
      <c r="GOI8" s="68" t="s">
        <v>865</v>
      </c>
      <c r="GOJ8" s="65" t="s">
        <v>862</v>
      </c>
      <c r="GOK8" s="66" t="s">
        <v>863</v>
      </c>
      <c r="GOL8" s="67" t="s">
        <v>864</v>
      </c>
      <c r="GOM8" s="68" t="s">
        <v>865</v>
      </c>
      <c r="GON8" s="65" t="s">
        <v>862</v>
      </c>
      <c r="GOO8" s="66" t="s">
        <v>863</v>
      </c>
      <c r="GOP8" s="67" t="s">
        <v>864</v>
      </c>
      <c r="GOQ8" s="68" t="s">
        <v>865</v>
      </c>
      <c r="GOR8" s="65" t="s">
        <v>862</v>
      </c>
      <c r="GOS8" s="66" t="s">
        <v>863</v>
      </c>
      <c r="GOT8" s="67" t="s">
        <v>864</v>
      </c>
      <c r="GOU8" s="68" t="s">
        <v>865</v>
      </c>
      <c r="GOV8" s="65" t="s">
        <v>862</v>
      </c>
      <c r="GOW8" s="66" t="s">
        <v>863</v>
      </c>
      <c r="GOX8" s="67" t="s">
        <v>864</v>
      </c>
      <c r="GOY8" s="68" t="s">
        <v>865</v>
      </c>
      <c r="GOZ8" s="65" t="s">
        <v>862</v>
      </c>
      <c r="GPA8" s="66" t="s">
        <v>863</v>
      </c>
      <c r="GPB8" s="67" t="s">
        <v>864</v>
      </c>
      <c r="GPC8" s="68" t="s">
        <v>865</v>
      </c>
      <c r="GPD8" s="65" t="s">
        <v>862</v>
      </c>
      <c r="GPE8" s="66" t="s">
        <v>863</v>
      </c>
      <c r="GPF8" s="67" t="s">
        <v>864</v>
      </c>
      <c r="GPG8" s="68" t="s">
        <v>865</v>
      </c>
      <c r="GPH8" s="65" t="s">
        <v>862</v>
      </c>
      <c r="GPI8" s="66" t="s">
        <v>863</v>
      </c>
      <c r="GPJ8" s="67" t="s">
        <v>864</v>
      </c>
      <c r="GPK8" s="68" t="s">
        <v>865</v>
      </c>
      <c r="GPL8" s="65" t="s">
        <v>862</v>
      </c>
      <c r="GPM8" s="66" t="s">
        <v>863</v>
      </c>
      <c r="GPN8" s="67" t="s">
        <v>864</v>
      </c>
      <c r="GPO8" s="68" t="s">
        <v>865</v>
      </c>
      <c r="GPP8" s="65" t="s">
        <v>862</v>
      </c>
      <c r="GPQ8" s="66" t="s">
        <v>863</v>
      </c>
      <c r="GPR8" s="67" t="s">
        <v>864</v>
      </c>
      <c r="GPS8" s="68" t="s">
        <v>865</v>
      </c>
      <c r="GPT8" s="65" t="s">
        <v>862</v>
      </c>
      <c r="GPU8" s="66" t="s">
        <v>863</v>
      </c>
      <c r="GPV8" s="67" t="s">
        <v>864</v>
      </c>
      <c r="GPW8" s="68" t="s">
        <v>865</v>
      </c>
      <c r="GPX8" s="65" t="s">
        <v>862</v>
      </c>
      <c r="GPY8" s="66" t="s">
        <v>863</v>
      </c>
      <c r="GPZ8" s="67" t="s">
        <v>864</v>
      </c>
      <c r="GQA8" s="68" t="s">
        <v>865</v>
      </c>
      <c r="GQB8" s="65" t="s">
        <v>862</v>
      </c>
      <c r="GQC8" s="66" t="s">
        <v>863</v>
      </c>
      <c r="GQD8" s="67" t="s">
        <v>864</v>
      </c>
      <c r="GQE8" s="68" t="s">
        <v>865</v>
      </c>
      <c r="GQF8" s="65" t="s">
        <v>862</v>
      </c>
      <c r="GQG8" s="66" t="s">
        <v>863</v>
      </c>
      <c r="GQH8" s="67" t="s">
        <v>864</v>
      </c>
      <c r="GQI8" s="68" t="s">
        <v>865</v>
      </c>
      <c r="GQJ8" s="65" t="s">
        <v>862</v>
      </c>
      <c r="GQK8" s="66" t="s">
        <v>863</v>
      </c>
      <c r="GQL8" s="67" t="s">
        <v>864</v>
      </c>
      <c r="GQM8" s="68" t="s">
        <v>865</v>
      </c>
      <c r="GQN8" s="65" t="s">
        <v>862</v>
      </c>
      <c r="GQO8" s="66" t="s">
        <v>863</v>
      </c>
      <c r="GQP8" s="67" t="s">
        <v>864</v>
      </c>
      <c r="GQQ8" s="68" t="s">
        <v>865</v>
      </c>
      <c r="GQR8" s="65" t="s">
        <v>862</v>
      </c>
      <c r="GQS8" s="66" t="s">
        <v>863</v>
      </c>
      <c r="GQT8" s="67" t="s">
        <v>864</v>
      </c>
      <c r="GQU8" s="68" t="s">
        <v>865</v>
      </c>
      <c r="GQV8" s="65" t="s">
        <v>862</v>
      </c>
      <c r="GQW8" s="66" t="s">
        <v>863</v>
      </c>
      <c r="GQX8" s="67" t="s">
        <v>864</v>
      </c>
      <c r="GQY8" s="68" t="s">
        <v>865</v>
      </c>
      <c r="GQZ8" s="65" t="s">
        <v>862</v>
      </c>
      <c r="GRA8" s="66" t="s">
        <v>863</v>
      </c>
      <c r="GRB8" s="67" t="s">
        <v>864</v>
      </c>
      <c r="GRC8" s="68" t="s">
        <v>865</v>
      </c>
      <c r="GRD8" s="65" t="s">
        <v>862</v>
      </c>
      <c r="GRE8" s="66" t="s">
        <v>863</v>
      </c>
      <c r="GRF8" s="67" t="s">
        <v>864</v>
      </c>
      <c r="GRG8" s="68" t="s">
        <v>865</v>
      </c>
      <c r="GRH8" s="65" t="s">
        <v>862</v>
      </c>
      <c r="GRI8" s="66" t="s">
        <v>863</v>
      </c>
      <c r="GRJ8" s="67" t="s">
        <v>864</v>
      </c>
      <c r="GRK8" s="68" t="s">
        <v>865</v>
      </c>
      <c r="GRL8" s="65" t="s">
        <v>862</v>
      </c>
      <c r="GRM8" s="66" t="s">
        <v>863</v>
      </c>
      <c r="GRN8" s="67" t="s">
        <v>864</v>
      </c>
      <c r="GRO8" s="68" t="s">
        <v>865</v>
      </c>
      <c r="GRP8" s="65" t="s">
        <v>862</v>
      </c>
      <c r="GRQ8" s="66" t="s">
        <v>863</v>
      </c>
      <c r="GRR8" s="67" t="s">
        <v>864</v>
      </c>
      <c r="GRS8" s="68" t="s">
        <v>865</v>
      </c>
      <c r="GRT8" s="65" t="s">
        <v>862</v>
      </c>
      <c r="GRU8" s="66" t="s">
        <v>863</v>
      </c>
      <c r="GRV8" s="67" t="s">
        <v>864</v>
      </c>
      <c r="GRW8" s="68" t="s">
        <v>865</v>
      </c>
      <c r="GRX8" s="65" t="s">
        <v>862</v>
      </c>
      <c r="GRY8" s="66" t="s">
        <v>863</v>
      </c>
      <c r="GRZ8" s="67" t="s">
        <v>864</v>
      </c>
      <c r="GSA8" s="68" t="s">
        <v>865</v>
      </c>
      <c r="GSB8" s="65" t="s">
        <v>862</v>
      </c>
      <c r="GSC8" s="66" t="s">
        <v>863</v>
      </c>
      <c r="GSD8" s="67" t="s">
        <v>864</v>
      </c>
      <c r="GSE8" s="68" t="s">
        <v>865</v>
      </c>
      <c r="GSF8" s="65" t="s">
        <v>862</v>
      </c>
      <c r="GSG8" s="66" t="s">
        <v>863</v>
      </c>
      <c r="GSH8" s="67" t="s">
        <v>864</v>
      </c>
      <c r="GSI8" s="68" t="s">
        <v>865</v>
      </c>
      <c r="GSJ8" s="65" t="s">
        <v>862</v>
      </c>
      <c r="GSK8" s="66" t="s">
        <v>863</v>
      </c>
      <c r="GSL8" s="67" t="s">
        <v>864</v>
      </c>
      <c r="GSM8" s="68" t="s">
        <v>865</v>
      </c>
      <c r="GSN8" s="65" t="s">
        <v>862</v>
      </c>
      <c r="GSO8" s="66" t="s">
        <v>863</v>
      </c>
      <c r="GSP8" s="67" t="s">
        <v>864</v>
      </c>
      <c r="GSQ8" s="68" t="s">
        <v>865</v>
      </c>
      <c r="GSR8" s="65" t="s">
        <v>862</v>
      </c>
      <c r="GSS8" s="66" t="s">
        <v>863</v>
      </c>
      <c r="GST8" s="67" t="s">
        <v>864</v>
      </c>
      <c r="GSU8" s="68" t="s">
        <v>865</v>
      </c>
      <c r="GSV8" s="65" t="s">
        <v>862</v>
      </c>
      <c r="GSW8" s="66" t="s">
        <v>863</v>
      </c>
      <c r="GSX8" s="67" t="s">
        <v>864</v>
      </c>
      <c r="GSY8" s="68" t="s">
        <v>865</v>
      </c>
      <c r="GSZ8" s="65" t="s">
        <v>862</v>
      </c>
      <c r="GTA8" s="66" t="s">
        <v>863</v>
      </c>
      <c r="GTB8" s="67" t="s">
        <v>864</v>
      </c>
      <c r="GTC8" s="68" t="s">
        <v>865</v>
      </c>
      <c r="GTD8" s="65" t="s">
        <v>862</v>
      </c>
      <c r="GTE8" s="66" t="s">
        <v>863</v>
      </c>
      <c r="GTF8" s="67" t="s">
        <v>864</v>
      </c>
      <c r="GTG8" s="68" t="s">
        <v>865</v>
      </c>
      <c r="GTH8" s="65" t="s">
        <v>862</v>
      </c>
      <c r="GTI8" s="66" t="s">
        <v>863</v>
      </c>
      <c r="GTJ8" s="67" t="s">
        <v>864</v>
      </c>
      <c r="GTK8" s="68" t="s">
        <v>865</v>
      </c>
      <c r="GTL8" s="65" t="s">
        <v>862</v>
      </c>
      <c r="GTM8" s="66" t="s">
        <v>863</v>
      </c>
      <c r="GTN8" s="67" t="s">
        <v>864</v>
      </c>
      <c r="GTO8" s="68" t="s">
        <v>865</v>
      </c>
      <c r="GTP8" s="65" t="s">
        <v>862</v>
      </c>
      <c r="GTQ8" s="66" t="s">
        <v>863</v>
      </c>
      <c r="GTR8" s="67" t="s">
        <v>864</v>
      </c>
      <c r="GTS8" s="68" t="s">
        <v>865</v>
      </c>
      <c r="GTT8" s="65" t="s">
        <v>862</v>
      </c>
      <c r="GTU8" s="66" t="s">
        <v>863</v>
      </c>
      <c r="GTV8" s="67" t="s">
        <v>864</v>
      </c>
      <c r="GTW8" s="68" t="s">
        <v>865</v>
      </c>
      <c r="GTX8" s="65" t="s">
        <v>862</v>
      </c>
      <c r="GTY8" s="66" t="s">
        <v>863</v>
      </c>
      <c r="GTZ8" s="67" t="s">
        <v>864</v>
      </c>
      <c r="GUA8" s="68" t="s">
        <v>865</v>
      </c>
      <c r="GUB8" s="65" t="s">
        <v>862</v>
      </c>
      <c r="GUC8" s="66" t="s">
        <v>863</v>
      </c>
      <c r="GUD8" s="67" t="s">
        <v>864</v>
      </c>
      <c r="GUE8" s="68" t="s">
        <v>865</v>
      </c>
      <c r="GUF8" s="65" t="s">
        <v>862</v>
      </c>
      <c r="GUG8" s="66" t="s">
        <v>863</v>
      </c>
      <c r="GUH8" s="67" t="s">
        <v>864</v>
      </c>
      <c r="GUI8" s="68" t="s">
        <v>865</v>
      </c>
      <c r="GUJ8" s="65" t="s">
        <v>862</v>
      </c>
      <c r="GUK8" s="66" t="s">
        <v>863</v>
      </c>
      <c r="GUL8" s="67" t="s">
        <v>864</v>
      </c>
      <c r="GUM8" s="68" t="s">
        <v>865</v>
      </c>
      <c r="GUN8" s="65" t="s">
        <v>862</v>
      </c>
      <c r="GUO8" s="66" t="s">
        <v>863</v>
      </c>
      <c r="GUP8" s="67" t="s">
        <v>864</v>
      </c>
      <c r="GUQ8" s="68" t="s">
        <v>865</v>
      </c>
      <c r="GUR8" s="65" t="s">
        <v>862</v>
      </c>
      <c r="GUS8" s="66" t="s">
        <v>863</v>
      </c>
      <c r="GUT8" s="67" t="s">
        <v>864</v>
      </c>
      <c r="GUU8" s="68" t="s">
        <v>865</v>
      </c>
      <c r="GUV8" s="65" t="s">
        <v>862</v>
      </c>
      <c r="GUW8" s="66" t="s">
        <v>863</v>
      </c>
      <c r="GUX8" s="67" t="s">
        <v>864</v>
      </c>
      <c r="GUY8" s="68" t="s">
        <v>865</v>
      </c>
      <c r="GUZ8" s="65" t="s">
        <v>862</v>
      </c>
      <c r="GVA8" s="66" t="s">
        <v>863</v>
      </c>
      <c r="GVB8" s="67" t="s">
        <v>864</v>
      </c>
      <c r="GVC8" s="68" t="s">
        <v>865</v>
      </c>
      <c r="GVD8" s="65" t="s">
        <v>862</v>
      </c>
      <c r="GVE8" s="66" t="s">
        <v>863</v>
      </c>
      <c r="GVF8" s="67" t="s">
        <v>864</v>
      </c>
      <c r="GVG8" s="68" t="s">
        <v>865</v>
      </c>
      <c r="GVH8" s="65" t="s">
        <v>862</v>
      </c>
      <c r="GVI8" s="66" t="s">
        <v>863</v>
      </c>
      <c r="GVJ8" s="67" t="s">
        <v>864</v>
      </c>
      <c r="GVK8" s="68" t="s">
        <v>865</v>
      </c>
      <c r="GVL8" s="65" t="s">
        <v>862</v>
      </c>
      <c r="GVM8" s="66" t="s">
        <v>863</v>
      </c>
      <c r="GVN8" s="67" t="s">
        <v>864</v>
      </c>
      <c r="GVO8" s="68" t="s">
        <v>865</v>
      </c>
      <c r="GVP8" s="65" t="s">
        <v>862</v>
      </c>
      <c r="GVQ8" s="66" t="s">
        <v>863</v>
      </c>
      <c r="GVR8" s="67" t="s">
        <v>864</v>
      </c>
      <c r="GVS8" s="68" t="s">
        <v>865</v>
      </c>
      <c r="GVT8" s="65" t="s">
        <v>862</v>
      </c>
      <c r="GVU8" s="66" t="s">
        <v>863</v>
      </c>
      <c r="GVV8" s="67" t="s">
        <v>864</v>
      </c>
      <c r="GVW8" s="68" t="s">
        <v>865</v>
      </c>
      <c r="GVX8" s="65" t="s">
        <v>862</v>
      </c>
      <c r="GVY8" s="66" t="s">
        <v>863</v>
      </c>
      <c r="GVZ8" s="67" t="s">
        <v>864</v>
      </c>
      <c r="GWA8" s="68" t="s">
        <v>865</v>
      </c>
      <c r="GWB8" s="65" t="s">
        <v>862</v>
      </c>
      <c r="GWC8" s="66" t="s">
        <v>863</v>
      </c>
      <c r="GWD8" s="67" t="s">
        <v>864</v>
      </c>
      <c r="GWE8" s="68" t="s">
        <v>865</v>
      </c>
      <c r="GWF8" s="65" t="s">
        <v>862</v>
      </c>
      <c r="GWG8" s="66" t="s">
        <v>863</v>
      </c>
      <c r="GWH8" s="67" t="s">
        <v>864</v>
      </c>
      <c r="GWI8" s="68" t="s">
        <v>865</v>
      </c>
      <c r="GWJ8" s="65" t="s">
        <v>862</v>
      </c>
      <c r="GWK8" s="66" t="s">
        <v>863</v>
      </c>
      <c r="GWL8" s="67" t="s">
        <v>864</v>
      </c>
      <c r="GWM8" s="68" t="s">
        <v>865</v>
      </c>
      <c r="GWN8" s="65" t="s">
        <v>862</v>
      </c>
      <c r="GWO8" s="66" t="s">
        <v>863</v>
      </c>
      <c r="GWP8" s="67" t="s">
        <v>864</v>
      </c>
      <c r="GWQ8" s="68" t="s">
        <v>865</v>
      </c>
      <c r="GWR8" s="65" t="s">
        <v>862</v>
      </c>
      <c r="GWS8" s="66" t="s">
        <v>863</v>
      </c>
      <c r="GWT8" s="67" t="s">
        <v>864</v>
      </c>
      <c r="GWU8" s="68" t="s">
        <v>865</v>
      </c>
      <c r="GWV8" s="65" t="s">
        <v>862</v>
      </c>
      <c r="GWW8" s="66" t="s">
        <v>863</v>
      </c>
      <c r="GWX8" s="67" t="s">
        <v>864</v>
      </c>
      <c r="GWY8" s="68" t="s">
        <v>865</v>
      </c>
      <c r="GWZ8" s="65" t="s">
        <v>862</v>
      </c>
      <c r="GXA8" s="66" t="s">
        <v>863</v>
      </c>
      <c r="GXB8" s="67" t="s">
        <v>864</v>
      </c>
      <c r="GXC8" s="68" t="s">
        <v>865</v>
      </c>
      <c r="GXD8" s="65" t="s">
        <v>862</v>
      </c>
      <c r="GXE8" s="66" t="s">
        <v>863</v>
      </c>
      <c r="GXF8" s="67" t="s">
        <v>864</v>
      </c>
      <c r="GXG8" s="68" t="s">
        <v>865</v>
      </c>
      <c r="GXH8" s="65" t="s">
        <v>862</v>
      </c>
      <c r="GXI8" s="66" t="s">
        <v>863</v>
      </c>
      <c r="GXJ8" s="67" t="s">
        <v>864</v>
      </c>
      <c r="GXK8" s="68" t="s">
        <v>865</v>
      </c>
      <c r="GXL8" s="65" t="s">
        <v>862</v>
      </c>
      <c r="GXM8" s="66" t="s">
        <v>863</v>
      </c>
      <c r="GXN8" s="67" t="s">
        <v>864</v>
      </c>
      <c r="GXO8" s="68" t="s">
        <v>865</v>
      </c>
      <c r="GXP8" s="65" t="s">
        <v>862</v>
      </c>
      <c r="GXQ8" s="66" t="s">
        <v>863</v>
      </c>
      <c r="GXR8" s="67" t="s">
        <v>864</v>
      </c>
      <c r="GXS8" s="68" t="s">
        <v>865</v>
      </c>
      <c r="GXT8" s="65" t="s">
        <v>862</v>
      </c>
      <c r="GXU8" s="66" t="s">
        <v>863</v>
      </c>
      <c r="GXV8" s="67" t="s">
        <v>864</v>
      </c>
      <c r="GXW8" s="68" t="s">
        <v>865</v>
      </c>
      <c r="GXX8" s="65" t="s">
        <v>862</v>
      </c>
      <c r="GXY8" s="66" t="s">
        <v>863</v>
      </c>
      <c r="GXZ8" s="67" t="s">
        <v>864</v>
      </c>
      <c r="GYA8" s="68" t="s">
        <v>865</v>
      </c>
      <c r="GYB8" s="65" t="s">
        <v>862</v>
      </c>
      <c r="GYC8" s="66" t="s">
        <v>863</v>
      </c>
      <c r="GYD8" s="67" t="s">
        <v>864</v>
      </c>
      <c r="GYE8" s="68" t="s">
        <v>865</v>
      </c>
      <c r="GYF8" s="65" t="s">
        <v>862</v>
      </c>
      <c r="GYG8" s="66" t="s">
        <v>863</v>
      </c>
      <c r="GYH8" s="67" t="s">
        <v>864</v>
      </c>
      <c r="GYI8" s="68" t="s">
        <v>865</v>
      </c>
      <c r="GYJ8" s="65" t="s">
        <v>862</v>
      </c>
      <c r="GYK8" s="66" t="s">
        <v>863</v>
      </c>
      <c r="GYL8" s="67" t="s">
        <v>864</v>
      </c>
      <c r="GYM8" s="68" t="s">
        <v>865</v>
      </c>
      <c r="GYN8" s="65" t="s">
        <v>862</v>
      </c>
      <c r="GYO8" s="66" t="s">
        <v>863</v>
      </c>
      <c r="GYP8" s="67" t="s">
        <v>864</v>
      </c>
      <c r="GYQ8" s="68" t="s">
        <v>865</v>
      </c>
      <c r="GYR8" s="65" t="s">
        <v>862</v>
      </c>
      <c r="GYS8" s="66" t="s">
        <v>863</v>
      </c>
      <c r="GYT8" s="67" t="s">
        <v>864</v>
      </c>
      <c r="GYU8" s="68" t="s">
        <v>865</v>
      </c>
      <c r="GYV8" s="65" t="s">
        <v>862</v>
      </c>
      <c r="GYW8" s="66" t="s">
        <v>863</v>
      </c>
      <c r="GYX8" s="67" t="s">
        <v>864</v>
      </c>
      <c r="GYY8" s="68" t="s">
        <v>865</v>
      </c>
      <c r="GYZ8" s="65" t="s">
        <v>862</v>
      </c>
      <c r="GZA8" s="66" t="s">
        <v>863</v>
      </c>
      <c r="GZB8" s="67" t="s">
        <v>864</v>
      </c>
      <c r="GZC8" s="68" t="s">
        <v>865</v>
      </c>
      <c r="GZD8" s="65" t="s">
        <v>862</v>
      </c>
      <c r="GZE8" s="66" t="s">
        <v>863</v>
      </c>
      <c r="GZF8" s="67" t="s">
        <v>864</v>
      </c>
      <c r="GZG8" s="68" t="s">
        <v>865</v>
      </c>
      <c r="GZH8" s="65" t="s">
        <v>862</v>
      </c>
      <c r="GZI8" s="66" t="s">
        <v>863</v>
      </c>
      <c r="GZJ8" s="67" t="s">
        <v>864</v>
      </c>
      <c r="GZK8" s="68" t="s">
        <v>865</v>
      </c>
      <c r="GZL8" s="65" t="s">
        <v>862</v>
      </c>
      <c r="GZM8" s="66" t="s">
        <v>863</v>
      </c>
      <c r="GZN8" s="67" t="s">
        <v>864</v>
      </c>
      <c r="GZO8" s="68" t="s">
        <v>865</v>
      </c>
      <c r="GZP8" s="65" t="s">
        <v>862</v>
      </c>
      <c r="GZQ8" s="66" t="s">
        <v>863</v>
      </c>
      <c r="GZR8" s="67" t="s">
        <v>864</v>
      </c>
      <c r="GZS8" s="68" t="s">
        <v>865</v>
      </c>
      <c r="GZT8" s="65" t="s">
        <v>862</v>
      </c>
      <c r="GZU8" s="66" t="s">
        <v>863</v>
      </c>
      <c r="GZV8" s="67" t="s">
        <v>864</v>
      </c>
      <c r="GZW8" s="68" t="s">
        <v>865</v>
      </c>
      <c r="GZX8" s="65" t="s">
        <v>862</v>
      </c>
      <c r="GZY8" s="66" t="s">
        <v>863</v>
      </c>
      <c r="GZZ8" s="67" t="s">
        <v>864</v>
      </c>
      <c r="HAA8" s="68" t="s">
        <v>865</v>
      </c>
      <c r="HAB8" s="65" t="s">
        <v>862</v>
      </c>
      <c r="HAC8" s="66" t="s">
        <v>863</v>
      </c>
      <c r="HAD8" s="67" t="s">
        <v>864</v>
      </c>
      <c r="HAE8" s="68" t="s">
        <v>865</v>
      </c>
      <c r="HAF8" s="65" t="s">
        <v>862</v>
      </c>
      <c r="HAG8" s="66" t="s">
        <v>863</v>
      </c>
      <c r="HAH8" s="67" t="s">
        <v>864</v>
      </c>
      <c r="HAI8" s="68" t="s">
        <v>865</v>
      </c>
      <c r="HAJ8" s="65" t="s">
        <v>862</v>
      </c>
      <c r="HAK8" s="66" t="s">
        <v>863</v>
      </c>
      <c r="HAL8" s="67" t="s">
        <v>864</v>
      </c>
      <c r="HAM8" s="68" t="s">
        <v>865</v>
      </c>
      <c r="HAN8" s="65" t="s">
        <v>862</v>
      </c>
      <c r="HAO8" s="66" t="s">
        <v>863</v>
      </c>
      <c r="HAP8" s="67" t="s">
        <v>864</v>
      </c>
      <c r="HAQ8" s="68" t="s">
        <v>865</v>
      </c>
      <c r="HAR8" s="65" t="s">
        <v>862</v>
      </c>
      <c r="HAS8" s="66" t="s">
        <v>863</v>
      </c>
      <c r="HAT8" s="67" t="s">
        <v>864</v>
      </c>
      <c r="HAU8" s="68" t="s">
        <v>865</v>
      </c>
      <c r="HAV8" s="65" t="s">
        <v>862</v>
      </c>
      <c r="HAW8" s="66" t="s">
        <v>863</v>
      </c>
      <c r="HAX8" s="67" t="s">
        <v>864</v>
      </c>
      <c r="HAY8" s="68" t="s">
        <v>865</v>
      </c>
      <c r="HAZ8" s="65" t="s">
        <v>862</v>
      </c>
      <c r="HBA8" s="66" t="s">
        <v>863</v>
      </c>
      <c r="HBB8" s="67" t="s">
        <v>864</v>
      </c>
      <c r="HBC8" s="68" t="s">
        <v>865</v>
      </c>
      <c r="HBD8" s="65" t="s">
        <v>862</v>
      </c>
      <c r="HBE8" s="66" t="s">
        <v>863</v>
      </c>
      <c r="HBF8" s="67" t="s">
        <v>864</v>
      </c>
      <c r="HBG8" s="68" t="s">
        <v>865</v>
      </c>
      <c r="HBH8" s="65" t="s">
        <v>862</v>
      </c>
      <c r="HBI8" s="66" t="s">
        <v>863</v>
      </c>
      <c r="HBJ8" s="67" t="s">
        <v>864</v>
      </c>
      <c r="HBK8" s="68" t="s">
        <v>865</v>
      </c>
      <c r="HBL8" s="65" t="s">
        <v>862</v>
      </c>
      <c r="HBM8" s="66" t="s">
        <v>863</v>
      </c>
      <c r="HBN8" s="67" t="s">
        <v>864</v>
      </c>
      <c r="HBO8" s="68" t="s">
        <v>865</v>
      </c>
      <c r="HBP8" s="65" t="s">
        <v>862</v>
      </c>
      <c r="HBQ8" s="66" t="s">
        <v>863</v>
      </c>
      <c r="HBR8" s="67" t="s">
        <v>864</v>
      </c>
      <c r="HBS8" s="68" t="s">
        <v>865</v>
      </c>
      <c r="HBT8" s="65" t="s">
        <v>862</v>
      </c>
      <c r="HBU8" s="66" t="s">
        <v>863</v>
      </c>
      <c r="HBV8" s="67" t="s">
        <v>864</v>
      </c>
      <c r="HBW8" s="68" t="s">
        <v>865</v>
      </c>
      <c r="HBX8" s="65" t="s">
        <v>862</v>
      </c>
      <c r="HBY8" s="66" t="s">
        <v>863</v>
      </c>
      <c r="HBZ8" s="67" t="s">
        <v>864</v>
      </c>
      <c r="HCA8" s="68" t="s">
        <v>865</v>
      </c>
      <c r="HCB8" s="65" t="s">
        <v>862</v>
      </c>
      <c r="HCC8" s="66" t="s">
        <v>863</v>
      </c>
      <c r="HCD8" s="67" t="s">
        <v>864</v>
      </c>
      <c r="HCE8" s="68" t="s">
        <v>865</v>
      </c>
      <c r="HCF8" s="65" t="s">
        <v>862</v>
      </c>
      <c r="HCG8" s="66" t="s">
        <v>863</v>
      </c>
      <c r="HCH8" s="67" t="s">
        <v>864</v>
      </c>
      <c r="HCI8" s="68" t="s">
        <v>865</v>
      </c>
      <c r="HCJ8" s="65" t="s">
        <v>862</v>
      </c>
      <c r="HCK8" s="66" t="s">
        <v>863</v>
      </c>
      <c r="HCL8" s="67" t="s">
        <v>864</v>
      </c>
      <c r="HCM8" s="68" t="s">
        <v>865</v>
      </c>
      <c r="HCN8" s="65" t="s">
        <v>862</v>
      </c>
      <c r="HCO8" s="66" t="s">
        <v>863</v>
      </c>
      <c r="HCP8" s="67" t="s">
        <v>864</v>
      </c>
      <c r="HCQ8" s="68" t="s">
        <v>865</v>
      </c>
      <c r="HCR8" s="65" t="s">
        <v>862</v>
      </c>
      <c r="HCS8" s="66" t="s">
        <v>863</v>
      </c>
      <c r="HCT8" s="67" t="s">
        <v>864</v>
      </c>
      <c r="HCU8" s="68" t="s">
        <v>865</v>
      </c>
      <c r="HCV8" s="65" t="s">
        <v>862</v>
      </c>
      <c r="HCW8" s="66" t="s">
        <v>863</v>
      </c>
      <c r="HCX8" s="67" t="s">
        <v>864</v>
      </c>
      <c r="HCY8" s="68" t="s">
        <v>865</v>
      </c>
      <c r="HCZ8" s="65" t="s">
        <v>862</v>
      </c>
      <c r="HDA8" s="66" t="s">
        <v>863</v>
      </c>
      <c r="HDB8" s="67" t="s">
        <v>864</v>
      </c>
      <c r="HDC8" s="68" t="s">
        <v>865</v>
      </c>
      <c r="HDD8" s="65" t="s">
        <v>862</v>
      </c>
      <c r="HDE8" s="66" t="s">
        <v>863</v>
      </c>
      <c r="HDF8" s="67" t="s">
        <v>864</v>
      </c>
      <c r="HDG8" s="68" t="s">
        <v>865</v>
      </c>
      <c r="HDH8" s="65" t="s">
        <v>862</v>
      </c>
      <c r="HDI8" s="66" t="s">
        <v>863</v>
      </c>
      <c r="HDJ8" s="67" t="s">
        <v>864</v>
      </c>
      <c r="HDK8" s="68" t="s">
        <v>865</v>
      </c>
      <c r="HDL8" s="65" t="s">
        <v>862</v>
      </c>
      <c r="HDM8" s="66" t="s">
        <v>863</v>
      </c>
      <c r="HDN8" s="67" t="s">
        <v>864</v>
      </c>
      <c r="HDO8" s="68" t="s">
        <v>865</v>
      </c>
      <c r="HDP8" s="65" t="s">
        <v>862</v>
      </c>
      <c r="HDQ8" s="66" t="s">
        <v>863</v>
      </c>
      <c r="HDR8" s="67" t="s">
        <v>864</v>
      </c>
      <c r="HDS8" s="68" t="s">
        <v>865</v>
      </c>
      <c r="HDT8" s="65" t="s">
        <v>862</v>
      </c>
      <c r="HDU8" s="66" t="s">
        <v>863</v>
      </c>
      <c r="HDV8" s="67" t="s">
        <v>864</v>
      </c>
      <c r="HDW8" s="68" t="s">
        <v>865</v>
      </c>
      <c r="HDX8" s="65" t="s">
        <v>862</v>
      </c>
      <c r="HDY8" s="66" t="s">
        <v>863</v>
      </c>
      <c r="HDZ8" s="67" t="s">
        <v>864</v>
      </c>
      <c r="HEA8" s="68" t="s">
        <v>865</v>
      </c>
      <c r="HEB8" s="65" t="s">
        <v>862</v>
      </c>
      <c r="HEC8" s="66" t="s">
        <v>863</v>
      </c>
      <c r="HED8" s="67" t="s">
        <v>864</v>
      </c>
      <c r="HEE8" s="68" t="s">
        <v>865</v>
      </c>
      <c r="HEF8" s="65" t="s">
        <v>862</v>
      </c>
      <c r="HEG8" s="66" t="s">
        <v>863</v>
      </c>
      <c r="HEH8" s="67" t="s">
        <v>864</v>
      </c>
      <c r="HEI8" s="68" t="s">
        <v>865</v>
      </c>
      <c r="HEJ8" s="65" t="s">
        <v>862</v>
      </c>
      <c r="HEK8" s="66" t="s">
        <v>863</v>
      </c>
      <c r="HEL8" s="67" t="s">
        <v>864</v>
      </c>
      <c r="HEM8" s="68" t="s">
        <v>865</v>
      </c>
      <c r="HEN8" s="65" t="s">
        <v>862</v>
      </c>
      <c r="HEO8" s="66" t="s">
        <v>863</v>
      </c>
      <c r="HEP8" s="67" t="s">
        <v>864</v>
      </c>
      <c r="HEQ8" s="68" t="s">
        <v>865</v>
      </c>
      <c r="HER8" s="65" t="s">
        <v>862</v>
      </c>
      <c r="HES8" s="66" t="s">
        <v>863</v>
      </c>
      <c r="HET8" s="67" t="s">
        <v>864</v>
      </c>
      <c r="HEU8" s="68" t="s">
        <v>865</v>
      </c>
      <c r="HEV8" s="65" t="s">
        <v>862</v>
      </c>
      <c r="HEW8" s="66" t="s">
        <v>863</v>
      </c>
      <c r="HEX8" s="67" t="s">
        <v>864</v>
      </c>
      <c r="HEY8" s="68" t="s">
        <v>865</v>
      </c>
      <c r="HEZ8" s="65" t="s">
        <v>862</v>
      </c>
      <c r="HFA8" s="66" t="s">
        <v>863</v>
      </c>
      <c r="HFB8" s="67" t="s">
        <v>864</v>
      </c>
      <c r="HFC8" s="68" t="s">
        <v>865</v>
      </c>
      <c r="HFD8" s="65" t="s">
        <v>862</v>
      </c>
      <c r="HFE8" s="66" t="s">
        <v>863</v>
      </c>
      <c r="HFF8" s="67" t="s">
        <v>864</v>
      </c>
      <c r="HFG8" s="68" t="s">
        <v>865</v>
      </c>
      <c r="HFH8" s="65" t="s">
        <v>862</v>
      </c>
      <c r="HFI8" s="66" t="s">
        <v>863</v>
      </c>
      <c r="HFJ8" s="67" t="s">
        <v>864</v>
      </c>
      <c r="HFK8" s="68" t="s">
        <v>865</v>
      </c>
      <c r="HFL8" s="65" t="s">
        <v>862</v>
      </c>
      <c r="HFM8" s="66" t="s">
        <v>863</v>
      </c>
      <c r="HFN8" s="67" t="s">
        <v>864</v>
      </c>
      <c r="HFO8" s="68" t="s">
        <v>865</v>
      </c>
      <c r="HFP8" s="65" t="s">
        <v>862</v>
      </c>
      <c r="HFQ8" s="66" t="s">
        <v>863</v>
      </c>
      <c r="HFR8" s="67" t="s">
        <v>864</v>
      </c>
      <c r="HFS8" s="68" t="s">
        <v>865</v>
      </c>
      <c r="HFT8" s="65" t="s">
        <v>862</v>
      </c>
      <c r="HFU8" s="66" t="s">
        <v>863</v>
      </c>
      <c r="HFV8" s="67" t="s">
        <v>864</v>
      </c>
      <c r="HFW8" s="68" t="s">
        <v>865</v>
      </c>
      <c r="HFX8" s="65" t="s">
        <v>862</v>
      </c>
      <c r="HFY8" s="66" t="s">
        <v>863</v>
      </c>
      <c r="HFZ8" s="67" t="s">
        <v>864</v>
      </c>
      <c r="HGA8" s="68" t="s">
        <v>865</v>
      </c>
      <c r="HGB8" s="65" t="s">
        <v>862</v>
      </c>
      <c r="HGC8" s="66" t="s">
        <v>863</v>
      </c>
      <c r="HGD8" s="67" t="s">
        <v>864</v>
      </c>
      <c r="HGE8" s="68" t="s">
        <v>865</v>
      </c>
      <c r="HGF8" s="65" t="s">
        <v>862</v>
      </c>
      <c r="HGG8" s="66" t="s">
        <v>863</v>
      </c>
      <c r="HGH8" s="67" t="s">
        <v>864</v>
      </c>
      <c r="HGI8" s="68" t="s">
        <v>865</v>
      </c>
      <c r="HGJ8" s="65" t="s">
        <v>862</v>
      </c>
      <c r="HGK8" s="66" t="s">
        <v>863</v>
      </c>
      <c r="HGL8" s="67" t="s">
        <v>864</v>
      </c>
      <c r="HGM8" s="68" t="s">
        <v>865</v>
      </c>
      <c r="HGN8" s="65" t="s">
        <v>862</v>
      </c>
      <c r="HGO8" s="66" t="s">
        <v>863</v>
      </c>
      <c r="HGP8" s="67" t="s">
        <v>864</v>
      </c>
      <c r="HGQ8" s="68" t="s">
        <v>865</v>
      </c>
      <c r="HGR8" s="65" t="s">
        <v>862</v>
      </c>
      <c r="HGS8" s="66" t="s">
        <v>863</v>
      </c>
      <c r="HGT8" s="67" t="s">
        <v>864</v>
      </c>
      <c r="HGU8" s="68" t="s">
        <v>865</v>
      </c>
      <c r="HGV8" s="65" t="s">
        <v>862</v>
      </c>
      <c r="HGW8" s="66" t="s">
        <v>863</v>
      </c>
      <c r="HGX8" s="67" t="s">
        <v>864</v>
      </c>
      <c r="HGY8" s="68" t="s">
        <v>865</v>
      </c>
      <c r="HGZ8" s="65" t="s">
        <v>862</v>
      </c>
      <c r="HHA8" s="66" t="s">
        <v>863</v>
      </c>
      <c r="HHB8" s="67" t="s">
        <v>864</v>
      </c>
      <c r="HHC8" s="68" t="s">
        <v>865</v>
      </c>
      <c r="HHD8" s="65" t="s">
        <v>862</v>
      </c>
      <c r="HHE8" s="66" t="s">
        <v>863</v>
      </c>
      <c r="HHF8" s="67" t="s">
        <v>864</v>
      </c>
      <c r="HHG8" s="68" t="s">
        <v>865</v>
      </c>
      <c r="HHH8" s="65" t="s">
        <v>862</v>
      </c>
      <c r="HHI8" s="66" t="s">
        <v>863</v>
      </c>
      <c r="HHJ8" s="67" t="s">
        <v>864</v>
      </c>
      <c r="HHK8" s="68" t="s">
        <v>865</v>
      </c>
      <c r="HHL8" s="65" t="s">
        <v>862</v>
      </c>
      <c r="HHM8" s="66" t="s">
        <v>863</v>
      </c>
      <c r="HHN8" s="67" t="s">
        <v>864</v>
      </c>
      <c r="HHO8" s="68" t="s">
        <v>865</v>
      </c>
      <c r="HHP8" s="65" t="s">
        <v>862</v>
      </c>
      <c r="HHQ8" s="66" t="s">
        <v>863</v>
      </c>
      <c r="HHR8" s="67" t="s">
        <v>864</v>
      </c>
      <c r="HHS8" s="68" t="s">
        <v>865</v>
      </c>
      <c r="HHT8" s="65" t="s">
        <v>862</v>
      </c>
      <c r="HHU8" s="66" t="s">
        <v>863</v>
      </c>
      <c r="HHV8" s="67" t="s">
        <v>864</v>
      </c>
      <c r="HHW8" s="68" t="s">
        <v>865</v>
      </c>
      <c r="HHX8" s="65" t="s">
        <v>862</v>
      </c>
      <c r="HHY8" s="66" t="s">
        <v>863</v>
      </c>
      <c r="HHZ8" s="67" t="s">
        <v>864</v>
      </c>
      <c r="HIA8" s="68" t="s">
        <v>865</v>
      </c>
      <c r="HIB8" s="65" t="s">
        <v>862</v>
      </c>
      <c r="HIC8" s="66" t="s">
        <v>863</v>
      </c>
      <c r="HID8" s="67" t="s">
        <v>864</v>
      </c>
      <c r="HIE8" s="68" t="s">
        <v>865</v>
      </c>
      <c r="HIF8" s="65" t="s">
        <v>862</v>
      </c>
      <c r="HIG8" s="66" t="s">
        <v>863</v>
      </c>
      <c r="HIH8" s="67" t="s">
        <v>864</v>
      </c>
      <c r="HII8" s="68" t="s">
        <v>865</v>
      </c>
      <c r="HIJ8" s="65" t="s">
        <v>862</v>
      </c>
      <c r="HIK8" s="66" t="s">
        <v>863</v>
      </c>
      <c r="HIL8" s="67" t="s">
        <v>864</v>
      </c>
      <c r="HIM8" s="68" t="s">
        <v>865</v>
      </c>
      <c r="HIN8" s="65" t="s">
        <v>862</v>
      </c>
      <c r="HIO8" s="66" t="s">
        <v>863</v>
      </c>
      <c r="HIP8" s="67" t="s">
        <v>864</v>
      </c>
      <c r="HIQ8" s="68" t="s">
        <v>865</v>
      </c>
      <c r="HIR8" s="65" t="s">
        <v>862</v>
      </c>
      <c r="HIS8" s="66" t="s">
        <v>863</v>
      </c>
      <c r="HIT8" s="67" t="s">
        <v>864</v>
      </c>
      <c r="HIU8" s="68" t="s">
        <v>865</v>
      </c>
      <c r="HIV8" s="65" t="s">
        <v>862</v>
      </c>
      <c r="HIW8" s="66" t="s">
        <v>863</v>
      </c>
      <c r="HIX8" s="67" t="s">
        <v>864</v>
      </c>
      <c r="HIY8" s="68" t="s">
        <v>865</v>
      </c>
      <c r="HIZ8" s="65" t="s">
        <v>862</v>
      </c>
      <c r="HJA8" s="66" t="s">
        <v>863</v>
      </c>
      <c r="HJB8" s="67" t="s">
        <v>864</v>
      </c>
      <c r="HJC8" s="68" t="s">
        <v>865</v>
      </c>
      <c r="HJD8" s="65" t="s">
        <v>862</v>
      </c>
      <c r="HJE8" s="66" t="s">
        <v>863</v>
      </c>
      <c r="HJF8" s="67" t="s">
        <v>864</v>
      </c>
      <c r="HJG8" s="68" t="s">
        <v>865</v>
      </c>
      <c r="HJH8" s="65" t="s">
        <v>862</v>
      </c>
      <c r="HJI8" s="66" t="s">
        <v>863</v>
      </c>
      <c r="HJJ8" s="67" t="s">
        <v>864</v>
      </c>
      <c r="HJK8" s="68" t="s">
        <v>865</v>
      </c>
      <c r="HJL8" s="65" t="s">
        <v>862</v>
      </c>
      <c r="HJM8" s="66" t="s">
        <v>863</v>
      </c>
      <c r="HJN8" s="67" t="s">
        <v>864</v>
      </c>
      <c r="HJO8" s="68" t="s">
        <v>865</v>
      </c>
      <c r="HJP8" s="65" t="s">
        <v>862</v>
      </c>
      <c r="HJQ8" s="66" t="s">
        <v>863</v>
      </c>
      <c r="HJR8" s="67" t="s">
        <v>864</v>
      </c>
      <c r="HJS8" s="68" t="s">
        <v>865</v>
      </c>
      <c r="HJT8" s="65" t="s">
        <v>862</v>
      </c>
      <c r="HJU8" s="66" t="s">
        <v>863</v>
      </c>
      <c r="HJV8" s="67" t="s">
        <v>864</v>
      </c>
      <c r="HJW8" s="68" t="s">
        <v>865</v>
      </c>
      <c r="HJX8" s="65" t="s">
        <v>862</v>
      </c>
      <c r="HJY8" s="66" t="s">
        <v>863</v>
      </c>
      <c r="HJZ8" s="67" t="s">
        <v>864</v>
      </c>
      <c r="HKA8" s="68" t="s">
        <v>865</v>
      </c>
      <c r="HKB8" s="65" t="s">
        <v>862</v>
      </c>
      <c r="HKC8" s="66" t="s">
        <v>863</v>
      </c>
      <c r="HKD8" s="67" t="s">
        <v>864</v>
      </c>
      <c r="HKE8" s="68" t="s">
        <v>865</v>
      </c>
      <c r="HKF8" s="65" t="s">
        <v>862</v>
      </c>
      <c r="HKG8" s="66" t="s">
        <v>863</v>
      </c>
      <c r="HKH8" s="67" t="s">
        <v>864</v>
      </c>
      <c r="HKI8" s="68" t="s">
        <v>865</v>
      </c>
      <c r="HKJ8" s="65" t="s">
        <v>862</v>
      </c>
      <c r="HKK8" s="66" t="s">
        <v>863</v>
      </c>
      <c r="HKL8" s="67" t="s">
        <v>864</v>
      </c>
      <c r="HKM8" s="68" t="s">
        <v>865</v>
      </c>
      <c r="HKN8" s="65" t="s">
        <v>862</v>
      </c>
      <c r="HKO8" s="66" t="s">
        <v>863</v>
      </c>
      <c r="HKP8" s="67" t="s">
        <v>864</v>
      </c>
      <c r="HKQ8" s="68" t="s">
        <v>865</v>
      </c>
      <c r="HKR8" s="65" t="s">
        <v>862</v>
      </c>
      <c r="HKS8" s="66" t="s">
        <v>863</v>
      </c>
      <c r="HKT8" s="67" t="s">
        <v>864</v>
      </c>
      <c r="HKU8" s="68" t="s">
        <v>865</v>
      </c>
      <c r="HKV8" s="65" t="s">
        <v>862</v>
      </c>
      <c r="HKW8" s="66" t="s">
        <v>863</v>
      </c>
      <c r="HKX8" s="67" t="s">
        <v>864</v>
      </c>
      <c r="HKY8" s="68" t="s">
        <v>865</v>
      </c>
      <c r="HKZ8" s="65" t="s">
        <v>862</v>
      </c>
      <c r="HLA8" s="66" t="s">
        <v>863</v>
      </c>
      <c r="HLB8" s="67" t="s">
        <v>864</v>
      </c>
      <c r="HLC8" s="68" t="s">
        <v>865</v>
      </c>
      <c r="HLD8" s="65" t="s">
        <v>862</v>
      </c>
      <c r="HLE8" s="66" t="s">
        <v>863</v>
      </c>
      <c r="HLF8" s="67" t="s">
        <v>864</v>
      </c>
      <c r="HLG8" s="68" t="s">
        <v>865</v>
      </c>
      <c r="HLH8" s="65" t="s">
        <v>862</v>
      </c>
      <c r="HLI8" s="66" t="s">
        <v>863</v>
      </c>
      <c r="HLJ8" s="67" t="s">
        <v>864</v>
      </c>
      <c r="HLK8" s="68" t="s">
        <v>865</v>
      </c>
      <c r="HLL8" s="65" t="s">
        <v>862</v>
      </c>
      <c r="HLM8" s="66" t="s">
        <v>863</v>
      </c>
      <c r="HLN8" s="67" t="s">
        <v>864</v>
      </c>
      <c r="HLO8" s="68" t="s">
        <v>865</v>
      </c>
      <c r="HLP8" s="65" t="s">
        <v>862</v>
      </c>
      <c r="HLQ8" s="66" t="s">
        <v>863</v>
      </c>
      <c r="HLR8" s="67" t="s">
        <v>864</v>
      </c>
      <c r="HLS8" s="68" t="s">
        <v>865</v>
      </c>
      <c r="HLT8" s="65" t="s">
        <v>862</v>
      </c>
      <c r="HLU8" s="66" t="s">
        <v>863</v>
      </c>
      <c r="HLV8" s="67" t="s">
        <v>864</v>
      </c>
      <c r="HLW8" s="68" t="s">
        <v>865</v>
      </c>
      <c r="HLX8" s="65" t="s">
        <v>862</v>
      </c>
      <c r="HLY8" s="66" t="s">
        <v>863</v>
      </c>
      <c r="HLZ8" s="67" t="s">
        <v>864</v>
      </c>
      <c r="HMA8" s="68" t="s">
        <v>865</v>
      </c>
      <c r="HMB8" s="65" t="s">
        <v>862</v>
      </c>
      <c r="HMC8" s="66" t="s">
        <v>863</v>
      </c>
      <c r="HMD8" s="67" t="s">
        <v>864</v>
      </c>
      <c r="HME8" s="68" t="s">
        <v>865</v>
      </c>
      <c r="HMF8" s="65" t="s">
        <v>862</v>
      </c>
      <c r="HMG8" s="66" t="s">
        <v>863</v>
      </c>
      <c r="HMH8" s="67" t="s">
        <v>864</v>
      </c>
      <c r="HMI8" s="68" t="s">
        <v>865</v>
      </c>
      <c r="HMJ8" s="65" t="s">
        <v>862</v>
      </c>
      <c r="HMK8" s="66" t="s">
        <v>863</v>
      </c>
      <c r="HML8" s="67" t="s">
        <v>864</v>
      </c>
      <c r="HMM8" s="68" t="s">
        <v>865</v>
      </c>
      <c r="HMN8" s="65" t="s">
        <v>862</v>
      </c>
      <c r="HMO8" s="66" t="s">
        <v>863</v>
      </c>
      <c r="HMP8" s="67" t="s">
        <v>864</v>
      </c>
      <c r="HMQ8" s="68" t="s">
        <v>865</v>
      </c>
      <c r="HMR8" s="65" t="s">
        <v>862</v>
      </c>
      <c r="HMS8" s="66" t="s">
        <v>863</v>
      </c>
      <c r="HMT8" s="67" t="s">
        <v>864</v>
      </c>
      <c r="HMU8" s="68" t="s">
        <v>865</v>
      </c>
      <c r="HMV8" s="65" t="s">
        <v>862</v>
      </c>
      <c r="HMW8" s="66" t="s">
        <v>863</v>
      </c>
      <c r="HMX8" s="67" t="s">
        <v>864</v>
      </c>
      <c r="HMY8" s="68" t="s">
        <v>865</v>
      </c>
      <c r="HMZ8" s="65" t="s">
        <v>862</v>
      </c>
      <c r="HNA8" s="66" t="s">
        <v>863</v>
      </c>
      <c r="HNB8" s="67" t="s">
        <v>864</v>
      </c>
      <c r="HNC8" s="68" t="s">
        <v>865</v>
      </c>
      <c r="HND8" s="65" t="s">
        <v>862</v>
      </c>
      <c r="HNE8" s="66" t="s">
        <v>863</v>
      </c>
      <c r="HNF8" s="67" t="s">
        <v>864</v>
      </c>
      <c r="HNG8" s="68" t="s">
        <v>865</v>
      </c>
      <c r="HNH8" s="65" t="s">
        <v>862</v>
      </c>
      <c r="HNI8" s="66" t="s">
        <v>863</v>
      </c>
      <c r="HNJ8" s="67" t="s">
        <v>864</v>
      </c>
      <c r="HNK8" s="68" t="s">
        <v>865</v>
      </c>
      <c r="HNL8" s="65" t="s">
        <v>862</v>
      </c>
      <c r="HNM8" s="66" t="s">
        <v>863</v>
      </c>
      <c r="HNN8" s="67" t="s">
        <v>864</v>
      </c>
      <c r="HNO8" s="68" t="s">
        <v>865</v>
      </c>
      <c r="HNP8" s="65" t="s">
        <v>862</v>
      </c>
      <c r="HNQ8" s="66" t="s">
        <v>863</v>
      </c>
      <c r="HNR8" s="67" t="s">
        <v>864</v>
      </c>
      <c r="HNS8" s="68" t="s">
        <v>865</v>
      </c>
      <c r="HNT8" s="65" t="s">
        <v>862</v>
      </c>
      <c r="HNU8" s="66" t="s">
        <v>863</v>
      </c>
      <c r="HNV8" s="67" t="s">
        <v>864</v>
      </c>
      <c r="HNW8" s="68" t="s">
        <v>865</v>
      </c>
      <c r="HNX8" s="65" t="s">
        <v>862</v>
      </c>
      <c r="HNY8" s="66" t="s">
        <v>863</v>
      </c>
      <c r="HNZ8" s="67" t="s">
        <v>864</v>
      </c>
      <c r="HOA8" s="68" t="s">
        <v>865</v>
      </c>
      <c r="HOB8" s="65" t="s">
        <v>862</v>
      </c>
      <c r="HOC8" s="66" t="s">
        <v>863</v>
      </c>
      <c r="HOD8" s="67" t="s">
        <v>864</v>
      </c>
      <c r="HOE8" s="68" t="s">
        <v>865</v>
      </c>
      <c r="HOF8" s="65" t="s">
        <v>862</v>
      </c>
      <c r="HOG8" s="66" t="s">
        <v>863</v>
      </c>
      <c r="HOH8" s="67" t="s">
        <v>864</v>
      </c>
      <c r="HOI8" s="68" t="s">
        <v>865</v>
      </c>
      <c r="HOJ8" s="65" t="s">
        <v>862</v>
      </c>
      <c r="HOK8" s="66" t="s">
        <v>863</v>
      </c>
      <c r="HOL8" s="67" t="s">
        <v>864</v>
      </c>
      <c r="HOM8" s="68" t="s">
        <v>865</v>
      </c>
      <c r="HON8" s="65" t="s">
        <v>862</v>
      </c>
      <c r="HOO8" s="66" t="s">
        <v>863</v>
      </c>
      <c r="HOP8" s="67" t="s">
        <v>864</v>
      </c>
      <c r="HOQ8" s="68" t="s">
        <v>865</v>
      </c>
      <c r="HOR8" s="65" t="s">
        <v>862</v>
      </c>
      <c r="HOS8" s="66" t="s">
        <v>863</v>
      </c>
      <c r="HOT8" s="67" t="s">
        <v>864</v>
      </c>
      <c r="HOU8" s="68" t="s">
        <v>865</v>
      </c>
      <c r="HOV8" s="65" t="s">
        <v>862</v>
      </c>
      <c r="HOW8" s="66" t="s">
        <v>863</v>
      </c>
      <c r="HOX8" s="67" t="s">
        <v>864</v>
      </c>
      <c r="HOY8" s="68" t="s">
        <v>865</v>
      </c>
      <c r="HOZ8" s="65" t="s">
        <v>862</v>
      </c>
      <c r="HPA8" s="66" t="s">
        <v>863</v>
      </c>
      <c r="HPB8" s="67" t="s">
        <v>864</v>
      </c>
      <c r="HPC8" s="68" t="s">
        <v>865</v>
      </c>
      <c r="HPD8" s="65" t="s">
        <v>862</v>
      </c>
      <c r="HPE8" s="66" t="s">
        <v>863</v>
      </c>
      <c r="HPF8" s="67" t="s">
        <v>864</v>
      </c>
      <c r="HPG8" s="68" t="s">
        <v>865</v>
      </c>
      <c r="HPH8" s="65" t="s">
        <v>862</v>
      </c>
      <c r="HPI8" s="66" t="s">
        <v>863</v>
      </c>
      <c r="HPJ8" s="67" t="s">
        <v>864</v>
      </c>
      <c r="HPK8" s="68" t="s">
        <v>865</v>
      </c>
      <c r="HPL8" s="65" t="s">
        <v>862</v>
      </c>
      <c r="HPM8" s="66" t="s">
        <v>863</v>
      </c>
      <c r="HPN8" s="67" t="s">
        <v>864</v>
      </c>
      <c r="HPO8" s="68" t="s">
        <v>865</v>
      </c>
      <c r="HPP8" s="65" t="s">
        <v>862</v>
      </c>
      <c r="HPQ8" s="66" t="s">
        <v>863</v>
      </c>
      <c r="HPR8" s="67" t="s">
        <v>864</v>
      </c>
      <c r="HPS8" s="68" t="s">
        <v>865</v>
      </c>
      <c r="HPT8" s="65" t="s">
        <v>862</v>
      </c>
      <c r="HPU8" s="66" t="s">
        <v>863</v>
      </c>
      <c r="HPV8" s="67" t="s">
        <v>864</v>
      </c>
      <c r="HPW8" s="68" t="s">
        <v>865</v>
      </c>
      <c r="HPX8" s="65" t="s">
        <v>862</v>
      </c>
      <c r="HPY8" s="66" t="s">
        <v>863</v>
      </c>
      <c r="HPZ8" s="67" t="s">
        <v>864</v>
      </c>
      <c r="HQA8" s="68" t="s">
        <v>865</v>
      </c>
      <c r="HQB8" s="65" t="s">
        <v>862</v>
      </c>
      <c r="HQC8" s="66" t="s">
        <v>863</v>
      </c>
      <c r="HQD8" s="67" t="s">
        <v>864</v>
      </c>
      <c r="HQE8" s="68" t="s">
        <v>865</v>
      </c>
      <c r="HQF8" s="65" t="s">
        <v>862</v>
      </c>
      <c r="HQG8" s="66" t="s">
        <v>863</v>
      </c>
      <c r="HQH8" s="67" t="s">
        <v>864</v>
      </c>
      <c r="HQI8" s="68" t="s">
        <v>865</v>
      </c>
      <c r="HQJ8" s="65" t="s">
        <v>862</v>
      </c>
      <c r="HQK8" s="66" t="s">
        <v>863</v>
      </c>
      <c r="HQL8" s="67" t="s">
        <v>864</v>
      </c>
      <c r="HQM8" s="68" t="s">
        <v>865</v>
      </c>
      <c r="HQN8" s="65" t="s">
        <v>862</v>
      </c>
      <c r="HQO8" s="66" t="s">
        <v>863</v>
      </c>
      <c r="HQP8" s="67" t="s">
        <v>864</v>
      </c>
      <c r="HQQ8" s="68" t="s">
        <v>865</v>
      </c>
      <c r="HQR8" s="65" t="s">
        <v>862</v>
      </c>
      <c r="HQS8" s="66" t="s">
        <v>863</v>
      </c>
      <c r="HQT8" s="67" t="s">
        <v>864</v>
      </c>
      <c r="HQU8" s="68" t="s">
        <v>865</v>
      </c>
      <c r="HQV8" s="65" t="s">
        <v>862</v>
      </c>
      <c r="HQW8" s="66" t="s">
        <v>863</v>
      </c>
      <c r="HQX8" s="67" t="s">
        <v>864</v>
      </c>
      <c r="HQY8" s="68" t="s">
        <v>865</v>
      </c>
      <c r="HQZ8" s="65" t="s">
        <v>862</v>
      </c>
      <c r="HRA8" s="66" t="s">
        <v>863</v>
      </c>
      <c r="HRB8" s="67" t="s">
        <v>864</v>
      </c>
      <c r="HRC8" s="68" t="s">
        <v>865</v>
      </c>
      <c r="HRD8" s="65" t="s">
        <v>862</v>
      </c>
      <c r="HRE8" s="66" t="s">
        <v>863</v>
      </c>
      <c r="HRF8" s="67" t="s">
        <v>864</v>
      </c>
      <c r="HRG8" s="68" t="s">
        <v>865</v>
      </c>
      <c r="HRH8" s="65" t="s">
        <v>862</v>
      </c>
      <c r="HRI8" s="66" t="s">
        <v>863</v>
      </c>
      <c r="HRJ8" s="67" t="s">
        <v>864</v>
      </c>
      <c r="HRK8" s="68" t="s">
        <v>865</v>
      </c>
      <c r="HRL8" s="65" t="s">
        <v>862</v>
      </c>
      <c r="HRM8" s="66" t="s">
        <v>863</v>
      </c>
      <c r="HRN8" s="67" t="s">
        <v>864</v>
      </c>
      <c r="HRO8" s="68" t="s">
        <v>865</v>
      </c>
      <c r="HRP8" s="65" t="s">
        <v>862</v>
      </c>
      <c r="HRQ8" s="66" t="s">
        <v>863</v>
      </c>
      <c r="HRR8" s="67" t="s">
        <v>864</v>
      </c>
      <c r="HRS8" s="68" t="s">
        <v>865</v>
      </c>
      <c r="HRT8" s="65" t="s">
        <v>862</v>
      </c>
      <c r="HRU8" s="66" t="s">
        <v>863</v>
      </c>
      <c r="HRV8" s="67" t="s">
        <v>864</v>
      </c>
      <c r="HRW8" s="68" t="s">
        <v>865</v>
      </c>
      <c r="HRX8" s="65" t="s">
        <v>862</v>
      </c>
      <c r="HRY8" s="66" t="s">
        <v>863</v>
      </c>
      <c r="HRZ8" s="67" t="s">
        <v>864</v>
      </c>
      <c r="HSA8" s="68" t="s">
        <v>865</v>
      </c>
      <c r="HSB8" s="65" t="s">
        <v>862</v>
      </c>
      <c r="HSC8" s="66" t="s">
        <v>863</v>
      </c>
      <c r="HSD8" s="67" t="s">
        <v>864</v>
      </c>
      <c r="HSE8" s="68" t="s">
        <v>865</v>
      </c>
      <c r="HSF8" s="65" t="s">
        <v>862</v>
      </c>
      <c r="HSG8" s="66" t="s">
        <v>863</v>
      </c>
      <c r="HSH8" s="67" t="s">
        <v>864</v>
      </c>
      <c r="HSI8" s="68" t="s">
        <v>865</v>
      </c>
      <c r="HSJ8" s="65" t="s">
        <v>862</v>
      </c>
      <c r="HSK8" s="66" t="s">
        <v>863</v>
      </c>
      <c r="HSL8" s="67" t="s">
        <v>864</v>
      </c>
      <c r="HSM8" s="68" t="s">
        <v>865</v>
      </c>
      <c r="HSN8" s="65" t="s">
        <v>862</v>
      </c>
      <c r="HSO8" s="66" t="s">
        <v>863</v>
      </c>
      <c r="HSP8" s="67" t="s">
        <v>864</v>
      </c>
      <c r="HSQ8" s="68" t="s">
        <v>865</v>
      </c>
      <c r="HSR8" s="65" t="s">
        <v>862</v>
      </c>
      <c r="HSS8" s="66" t="s">
        <v>863</v>
      </c>
      <c r="HST8" s="67" t="s">
        <v>864</v>
      </c>
      <c r="HSU8" s="68" t="s">
        <v>865</v>
      </c>
      <c r="HSV8" s="65" t="s">
        <v>862</v>
      </c>
      <c r="HSW8" s="66" t="s">
        <v>863</v>
      </c>
      <c r="HSX8" s="67" t="s">
        <v>864</v>
      </c>
      <c r="HSY8" s="68" t="s">
        <v>865</v>
      </c>
      <c r="HSZ8" s="65" t="s">
        <v>862</v>
      </c>
      <c r="HTA8" s="66" t="s">
        <v>863</v>
      </c>
      <c r="HTB8" s="67" t="s">
        <v>864</v>
      </c>
      <c r="HTC8" s="68" t="s">
        <v>865</v>
      </c>
      <c r="HTD8" s="65" t="s">
        <v>862</v>
      </c>
      <c r="HTE8" s="66" t="s">
        <v>863</v>
      </c>
      <c r="HTF8" s="67" t="s">
        <v>864</v>
      </c>
      <c r="HTG8" s="68" t="s">
        <v>865</v>
      </c>
      <c r="HTH8" s="65" t="s">
        <v>862</v>
      </c>
      <c r="HTI8" s="66" t="s">
        <v>863</v>
      </c>
      <c r="HTJ8" s="67" t="s">
        <v>864</v>
      </c>
      <c r="HTK8" s="68" t="s">
        <v>865</v>
      </c>
      <c r="HTL8" s="65" t="s">
        <v>862</v>
      </c>
      <c r="HTM8" s="66" t="s">
        <v>863</v>
      </c>
      <c r="HTN8" s="67" t="s">
        <v>864</v>
      </c>
      <c r="HTO8" s="68" t="s">
        <v>865</v>
      </c>
      <c r="HTP8" s="65" t="s">
        <v>862</v>
      </c>
      <c r="HTQ8" s="66" t="s">
        <v>863</v>
      </c>
      <c r="HTR8" s="67" t="s">
        <v>864</v>
      </c>
      <c r="HTS8" s="68" t="s">
        <v>865</v>
      </c>
      <c r="HTT8" s="65" t="s">
        <v>862</v>
      </c>
      <c r="HTU8" s="66" t="s">
        <v>863</v>
      </c>
      <c r="HTV8" s="67" t="s">
        <v>864</v>
      </c>
      <c r="HTW8" s="68" t="s">
        <v>865</v>
      </c>
      <c r="HTX8" s="65" t="s">
        <v>862</v>
      </c>
      <c r="HTY8" s="66" t="s">
        <v>863</v>
      </c>
      <c r="HTZ8" s="67" t="s">
        <v>864</v>
      </c>
      <c r="HUA8" s="68" t="s">
        <v>865</v>
      </c>
      <c r="HUB8" s="65" t="s">
        <v>862</v>
      </c>
      <c r="HUC8" s="66" t="s">
        <v>863</v>
      </c>
      <c r="HUD8" s="67" t="s">
        <v>864</v>
      </c>
      <c r="HUE8" s="68" t="s">
        <v>865</v>
      </c>
      <c r="HUF8" s="65" t="s">
        <v>862</v>
      </c>
      <c r="HUG8" s="66" t="s">
        <v>863</v>
      </c>
      <c r="HUH8" s="67" t="s">
        <v>864</v>
      </c>
      <c r="HUI8" s="68" t="s">
        <v>865</v>
      </c>
      <c r="HUJ8" s="65" t="s">
        <v>862</v>
      </c>
      <c r="HUK8" s="66" t="s">
        <v>863</v>
      </c>
      <c r="HUL8" s="67" t="s">
        <v>864</v>
      </c>
      <c r="HUM8" s="68" t="s">
        <v>865</v>
      </c>
      <c r="HUN8" s="65" t="s">
        <v>862</v>
      </c>
      <c r="HUO8" s="66" t="s">
        <v>863</v>
      </c>
      <c r="HUP8" s="67" t="s">
        <v>864</v>
      </c>
      <c r="HUQ8" s="68" t="s">
        <v>865</v>
      </c>
      <c r="HUR8" s="65" t="s">
        <v>862</v>
      </c>
      <c r="HUS8" s="66" t="s">
        <v>863</v>
      </c>
      <c r="HUT8" s="67" t="s">
        <v>864</v>
      </c>
      <c r="HUU8" s="68" t="s">
        <v>865</v>
      </c>
      <c r="HUV8" s="65" t="s">
        <v>862</v>
      </c>
      <c r="HUW8" s="66" t="s">
        <v>863</v>
      </c>
      <c r="HUX8" s="67" t="s">
        <v>864</v>
      </c>
      <c r="HUY8" s="68" t="s">
        <v>865</v>
      </c>
      <c r="HUZ8" s="65" t="s">
        <v>862</v>
      </c>
      <c r="HVA8" s="66" t="s">
        <v>863</v>
      </c>
      <c r="HVB8" s="67" t="s">
        <v>864</v>
      </c>
      <c r="HVC8" s="68" t="s">
        <v>865</v>
      </c>
      <c r="HVD8" s="65" t="s">
        <v>862</v>
      </c>
      <c r="HVE8" s="66" t="s">
        <v>863</v>
      </c>
      <c r="HVF8" s="67" t="s">
        <v>864</v>
      </c>
      <c r="HVG8" s="68" t="s">
        <v>865</v>
      </c>
      <c r="HVH8" s="65" t="s">
        <v>862</v>
      </c>
      <c r="HVI8" s="66" t="s">
        <v>863</v>
      </c>
      <c r="HVJ8" s="67" t="s">
        <v>864</v>
      </c>
      <c r="HVK8" s="68" t="s">
        <v>865</v>
      </c>
      <c r="HVL8" s="65" t="s">
        <v>862</v>
      </c>
      <c r="HVM8" s="66" t="s">
        <v>863</v>
      </c>
      <c r="HVN8" s="67" t="s">
        <v>864</v>
      </c>
      <c r="HVO8" s="68" t="s">
        <v>865</v>
      </c>
      <c r="HVP8" s="65" t="s">
        <v>862</v>
      </c>
      <c r="HVQ8" s="66" t="s">
        <v>863</v>
      </c>
      <c r="HVR8" s="67" t="s">
        <v>864</v>
      </c>
      <c r="HVS8" s="68" t="s">
        <v>865</v>
      </c>
      <c r="HVT8" s="65" t="s">
        <v>862</v>
      </c>
      <c r="HVU8" s="66" t="s">
        <v>863</v>
      </c>
      <c r="HVV8" s="67" t="s">
        <v>864</v>
      </c>
      <c r="HVW8" s="68" t="s">
        <v>865</v>
      </c>
      <c r="HVX8" s="65" t="s">
        <v>862</v>
      </c>
      <c r="HVY8" s="66" t="s">
        <v>863</v>
      </c>
      <c r="HVZ8" s="67" t="s">
        <v>864</v>
      </c>
      <c r="HWA8" s="68" t="s">
        <v>865</v>
      </c>
      <c r="HWB8" s="65" t="s">
        <v>862</v>
      </c>
      <c r="HWC8" s="66" t="s">
        <v>863</v>
      </c>
      <c r="HWD8" s="67" t="s">
        <v>864</v>
      </c>
      <c r="HWE8" s="68" t="s">
        <v>865</v>
      </c>
      <c r="HWF8" s="65" t="s">
        <v>862</v>
      </c>
      <c r="HWG8" s="66" t="s">
        <v>863</v>
      </c>
      <c r="HWH8" s="67" t="s">
        <v>864</v>
      </c>
      <c r="HWI8" s="68" t="s">
        <v>865</v>
      </c>
      <c r="HWJ8" s="65" t="s">
        <v>862</v>
      </c>
      <c r="HWK8" s="66" t="s">
        <v>863</v>
      </c>
      <c r="HWL8" s="67" t="s">
        <v>864</v>
      </c>
      <c r="HWM8" s="68" t="s">
        <v>865</v>
      </c>
      <c r="HWN8" s="65" t="s">
        <v>862</v>
      </c>
      <c r="HWO8" s="66" t="s">
        <v>863</v>
      </c>
      <c r="HWP8" s="67" t="s">
        <v>864</v>
      </c>
      <c r="HWQ8" s="68" t="s">
        <v>865</v>
      </c>
      <c r="HWR8" s="65" t="s">
        <v>862</v>
      </c>
      <c r="HWS8" s="66" t="s">
        <v>863</v>
      </c>
      <c r="HWT8" s="67" t="s">
        <v>864</v>
      </c>
      <c r="HWU8" s="68" t="s">
        <v>865</v>
      </c>
      <c r="HWV8" s="65" t="s">
        <v>862</v>
      </c>
      <c r="HWW8" s="66" t="s">
        <v>863</v>
      </c>
      <c r="HWX8" s="67" t="s">
        <v>864</v>
      </c>
      <c r="HWY8" s="68" t="s">
        <v>865</v>
      </c>
      <c r="HWZ8" s="65" t="s">
        <v>862</v>
      </c>
      <c r="HXA8" s="66" t="s">
        <v>863</v>
      </c>
      <c r="HXB8" s="67" t="s">
        <v>864</v>
      </c>
      <c r="HXC8" s="68" t="s">
        <v>865</v>
      </c>
      <c r="HXD8" s="65" t="s">
        <v>862</v>
      </c>
      <c r="HXE8" s="66" t="s">
        <v>863</v>
      </c>
      <c r="HXF8" s="67" t="s">
        <v>864</v>
      </c>
      <c r="HXG8" s="68" t="s">
        <v>865</v>
      </c>
      <c r="HXH8" s="65" t="s">
        <v>862</v>
      </c>
      <c r="HXI8" s="66" t="s">
        <v>863</v>
      </c>
      <c r="HXJ8" s="67" t="s">
        <v>864</v>
      </c>
      <c r="HXK8" s="68" t="s">
        <v>865</v>
      </c>
      <c r="HXL8" s="65" t="s">
        <v>862</v>
      </c>
      <c r="HXM8" s="66" t="s">
        <v>863</v>
      </c>
      <c r="HXN8" s="67" t="s">
        <v>864</v>
      </c>
      <c r="HXO8" s="68" t="s">
        <v>865</v>
      </c>
      <c r="HXP8" s="65" t="s">
        <v>862</v>
      </c>
      <c r="HXQ8" s="66" t="s">
        <v>863</v>
      </c>
      <c r="HXR8" s="67" t="s">
        <v>864</v>
      </c>
      <c r="HXS8" s="68" t="s">
        <v>865</v>
      </c>
      <c r="HXT8" s="65" t="s">
        <v>862</v>
      </c>
      <c r="HXU8" s="66" t="s">
        <v>863</v>
      </c>
      <c r="HXV8" s="67" t="s">
        <v>864</v>
      </c>
      <c r="HXW8" s="68" t="s">
        <v>865</v>
      </c>
      <c r="HXX8" s="65" t="s">
        <v>862</v>
      </c>
      <c r="HXY8" s="66" t="s">
        <v>863</v>
      </c>
      <c r="HXZ8" s="67" t="s">
        <v>864</v>
      </c>
      <c r="HYA8" s="68" t="s">
        <v>865</v>
      </c>
      <c r="HYB8" s="65" t="s">
        <v>862</v>
      </c>
      <c r="HYC8" s="66" t="s">
        <v>863</v>
      </c>
      <c r="HYD8" s="67" t="s">
        <v>864</v>
      </c>
      <c r="HYE8" s="68" t="s">
        <v>865</v>
      </c>
      <c r="HYF8" s="65" t="s">
        <v>862</v>
      </c>
      <c r="HYG8" s="66" t="s">
        <v>863</v>
      </c>
      <c r="HYH8" s="67" t="s">
        <v>864</v>
      </c>
      <c r="HYI8" s="68" t="s">
        <v>865</v>
      </c>
      <c r="HYJ8" s="65" t="s">
        <v>862</v>
      </c>
      <c r="HYK8" s="66" t="s">
        <v>863</v>
      </c>
      <c r="HYL8" s="67" t="s">
        <v>864</v>
      </c>
      <c r="HYM8" s="68" t="s">
        <v>865</v>
      </c>
      <c r="HYN8" s="65" t="s">
        <v>862</v>
      </c>
      <c r="HYO8" s="66" t="s">
        <v>863</v>
      </c>
      <c r="HYP8" s="67" t="s">
        <v>864</v>
      </c>
      <c r="HYQ8" s="68" t="s">
        <v>865</v>
      </c>
      <c r="HYR8" s="65" t="s">
        <v>862</v>
      </c>
      <c r="HYS8" s="66" t="s">
        <v>863</v>
      </c>
      <c r="HYT8" s="67" t="s">
        <v>864</v>
      </c>
      <c r="HYU8" s="68" t="s">
        <v>865</v>
      </c>
      <c r="HYV8" s="65" t="s">
        <v>862</v>
      </c>
      <c r="HYW8" s="66" t="s">
        <v>863</v>
      </c>
      <c r="HYX8" s="67" t="s">
        <v>864</v>
      </c>
      <c r="HYY8" s="68" t="s">
        <v>865</v>
      </c>
      <c r="HYZ8" s="65" t="s">
        <v>862</v>
      </c>
      <c r="HZA8" s="66" t="s">
        <v>863</v>
      </c>
      <c r="HZB8" s="67" t="s">
        <v>864</v>
      </c>
      <c r="HZC8" s="68" t="s">
        <v>865</v>
      </c>
      <c r="HZD8" s="65" t="s">
        <v>862</v>
      </c>
      <c r="HZE8" s="66" t="s">
        <v>863</v>
      </c>
      <c r="HZF8" s="67" t="s">
        <v>864</v>
      </c>
      <c r="HZG8" s="68" t="s">
        <v>865</v>
      </c>
      <c r="HZH8" s="65" t="s">
        <v>862</v>
      </c>
      <c r="HZI8" s="66" t="s">
        <v>863</v>
      </c>
      <c r="HZJ8" s="67" t="s">
        <v>864</v>
      </c>
      <c r="HZK8" s="68" t="s">
        <v>865</v>
      </c>
      <c r="HZL8" s="65" t="s">
        <v>862</v>
      </c>
      <c r="HZM8" s="66" t="s">
        <v>863</v>
      </c>
      <c r="HZN8" s="67" t="s">
        <v>864</v>
      </c>
      <c r="HZO8" s="68" t="s">
        <v>865</v>
      </c>
      <c r="HZP8" s="65" t="s">
        <v>862</v>
      </c>
      <c r="HZQ8" s="66" t="s">
        <v>863</v>
      </c>
      <c r="HZR8" s="67" t="s">
        <v>864</v>
      </c>
      <c r="HZS8" s="68" t="s">
        <v>865</v>
      </c>
      <c r="HZT8" s="65" t="s">
        <v>862</v>
      </c>
      <c r="HZU8" s="66" t="s">
        <v>863</v>
      </c>
      <c r="HZV8" s="67" t="s">
        <v>864</v>
      </c>
      <c r="HZW8" s="68" t="s">
        <v>865</v>
      </c>
      <c r="HZX8" s="65" t="s">
        <v>862</v>
      </c>
      <c r="HZY8" s="66" t="s">
        <v>863</v>
      </c>
      <c r="HZZ8" s="67" t="s">
        <v>864</v>
      </c>
      <c r="IAA8" s="68" t="s">
        <v>865</v>
      </c>
      <c r="IAB8" s="65" t="s">
        <v>862</v>
      </c>
      <c r="IAC8" s="66" t="s">
        <v>863</v>
      </c>
      <c r="IAD8" s="67" t="s">
        <v>864</v>
      </c>
      <c r="IAE8" s="68" t="s">
        <v>865</v>
      </c>
      <c r="IAF8" s="65" t="s">
        <v>862</v>
      </c>
      <c r="IAG8" s="66" t="s">
        <v>863</v>
      </c>
      <c r="IAH8" s="67" t="s">
        <v>864</v>
      </c>
      <c r="IAI8" s="68" t="s">
        <v>865</v>
      </c>
      <c r="IAJ8" s="65" t="s">
        <v>862</v>
      </c>
      <c r="IAK8" s="66" t="s">
        <v>863</v>
      </c>
      <c r="IAL8" s="67" t="s">
        <v>864</v>
      </c>
      <c r="IAM8" s="68" t="s">
        <v>865</v>
      </c>
      <c r="IAN8" s="65" t="s">
        <v>862</v>
      </c>
      <c r="IAO8" s="66" t="s">
        <v>863</v>
      </c>
      <c r="IAP8" s="67" t="s">
        <v>864</v>
      </c>
      <c r="IAQ8" s="68" t="s">
        <v>865</v>
      </c>
      <c r="IAR8" s="65" t="s">
        <v>862</v>
      </c>
      <c r="IAS8" s="66" t="s">
        <v>863</v>
      </c>
      <c r="IAT8" s="67" t="s">
        <v>864</v>
      </c>
      <c r="IAU8" s="68" t="s">
        <v>865</v>
      </c>
      <c r="IAV8" s="65" t="s">
        <v>862</v>
      </c>
      <c r="IAW8" s="66" t="s">
        <v>863</v>
      </c>
      <c r="IAX8" s="67" t="s">
        <v>864</v>
      </c>
      <c r="IAY8" s="68" t="s">
        <v>865</v>
      </c>
      <c r="IAZ8" s="65" t="s">
        <v>862</v>
      </c>
      <c r="IBA8" s="66" t="s">
        <v>863</v>
      </c>
      <c r="IBB8" s="67" t="s">
        <v>864</v>
      </c>
      <c r="IBC8" s="68" t="s">
        <v>865</v>
      </c>
      <c r="IBD8" s="65" t="s">
        <v>862</v>
      </c>
      <c r="IBE8" s="66" t="s">
        <v>863</v>
      </c>
      <c r="IBF8" s="67" t="s">
        <v>864</v>
      </c>
      <c r="IBG8" s="68" t="s">
        <v>865</v>
      </c>
      <c r="IBH8" s="65" t="s">
        <v>862</v>
      </c>
      <c r="IBI8" s="66" t="s">
        <v>863</v>
      </c>
      <c r="IBJ8" s="67" t="s">
        <v>864</v>
      </c>
      <c r="IBK8" s="68" t="s">
        <v>865</v>
      </c>
      <c r="IBL8" s="65" t="s">
        <v>862</v>
      </c>
      <c r="IBM8" s="66" t="s">
        <v>863</v>
      </c>
      <c r="IBN8" s="67" t="s">
        <v>864</v>
      </c>
      <c r="IBO8" s="68" t="s">
        <v>865</v>
      </c>
      <c r="IBP8" s="65" t="s">
        <v>862</v>
      </c>
      <c r="IBQ8" s="66" t="s">
        <v>863</v>
      </c>
      <c r="IBR8" s="67" t="s">
        <v>864</v>
      </c>
      <c r="IBS8" s="68" t="s">
        <v>865</v>
      </c>
      <c r="IBT8" s="65" t="s">
        <v>862</v>
      </c>
      <c r="IBU8" s="66" t="s">
        <v>863</v>
      </c>
      <c r="IBV8" s="67" t="s">
        <v>864</v>
      </c>
      <c r="IBW8" s="68" t="s">
        <v>865</v>
      </c>
      <c r="IBX8" s="65" t="s">
        <v>862</v>
      </c>
      <c r="IBY8" s="66" t="s">
        <v>863</v>
      </c>
      <c r="IBZ8" s="67" t="s">
        <v>864</v>
      </c>
      <c r="ICA8" s="68" t="s">
        <v>865</v>
      </c>
      <c r="ICB8" s="65" t="s">
        <v>862</v>
      </c>
      <c r="ICC8" s="66" t="s">
        <v>863</v>
      </c>
      <c r="ICD8" s="67" t="s">
        <v>864</v>
      </c>
      <c r="ICE8" s="68" t="s">
        <v>865</v>
      </c>
      <c r="ICF8" s="65" t="s">
        <v>862</v>
      </c>
      <c r="ICG8" s="66" t="s">
        <v>863</v>
      </c>
      <c r="ICH8" s="67" t="s">
        <v>864</v>
      </c>
      <c r="ICI8" s="68" t="s">
        <v>865</v>
      </c>
      <c r="ICJ8" s="65" t="s">
        <v>862</v>
      </c>
      <c r="ICK8" s="66" t="s">
        <v>863</v>
      </c>
      <c r="ICL8" s="67" t="s">
        <v>864</v>
      </c>
      <c r="ICM8" s="68" t="s">
        <v>865</v>
      </c>
      <c r="ICN8" s="65" t="s">
        <v>862</v>
      </c>
      <c r="ICO8" s="66" t="s">
        <v>863</v>
      </c>
      <c r="ICP8" s="67" t="s">
        <v>864</v>
      </c>
      <c r="ICQ8" s="68" t="s">
        <v>865</v>
      </c>
      <c r="ICR8" s="65" t="s">
        <v>862</v>
      </c>
      <c r="ICS8" s="66" t="s">
        <v>863</v>
      </c>
      <c r="ICT8" s="67" t="s">
        <v>864</v>
      </c>
      <c r="ICU8" s="68" t="s">
        <v>865</v>
      </c>
      <c r="ICV8" s="65" t="s">
        <v>862</v>
      </c>
      <c r="ICW8" s="66" t="s">
        <v>863</v>
      </c>
      <c r="ICX8" s="67" t="s">
        <v>864</v>
      </c>
      <c r="ICY8" s="68" t="s">
        <v>865</v>
      </c>
      <c r="ICZ8" s="65" t="s">
        <v>862</v>
      </c>
      <c r="IDA8" s="66" t="s">
        <v>863</v>
      </c>
      <c r="IDB8" s="67" t="s">
        <v>864</v>
      </c>
      <c r="IDC8" s="68" t="s">
        <v>865</v>
      </c>
      <c r="IDD8" s="65" t="s">
        <v>862</v>
      </c>
      <c r="IDE8" s="66" t="s">
        <v>863</v>
      </c>
      <c r="IDF8" s="67" t="s">
        <v>864</v>
      </c>
      <c r="IDG8" s="68" t="s">
        <v>865</v>
      </c>
      <c r="IDH8" s="65" t="s">
        <v>862</v>
      </c>
      <c r="IDI8" s="66" t="s">
        <v>863</v>
      </c>
      <c r="IDJ8" s="67" t="s">
        <v>864</v>
      </c>
      <c r="IDK8" s="68" t="s">
        <v>865</v>
      </c>
      <c r="IDL8" s="65" t="s">
        <v>862</v>
      </c>
      <c r="IDM8" s="66" t="s">
        <v>863</v>
      </c>
      <c r="IDN8" s="67" t="s">
        <v>864</v>
      </c>
      <c r="IDO8" s="68" t="s">
        <v>865</v>
      </c>
      <c r="IDP8" s="65" t="s">
        <v>862</v>
      </c>
      <c r="IDQ8" s="66" t="s">
        <v>863</v>
      </c>
      <c r="IDR8" s="67" t="s">
        <v>864</v>
      </c>
      <c r="IDS8" s="68" t="s">
        <v>865</v>
      </c>
      <c r="IDT8" s="65" t="s">
        <v>862</v>
      </c>
      <c r="IDU8" s="66" t="s">
        <v>863</v>
      </c>
      <c r="IDV8" s="67" t="s">
        <v>864</v>
      </c>
      <c r="IDW8" s="68" t="s">
        <v>865</v>
      </c>
      <c r="IDX8" s="65" t="s">
        <v>862</v>
      </c>
      <c r="IDY8" s="66" t="s">
        <v>863</v>
      </c>
      <c r="IDZ8" s="67" t="s">
        <v>864</v>
      </c>
      <c r="IEA8" s="68" t="s">
        <v>865</v>
      </c>
      <c r="IEB8" s="65" t="s">
        <v>862</v>
      </c>
      <c r="IEC8" s="66" t="s">
        <v>863</v>
      </c>
      <c r="IED8" s="67" t="s">
        <v>864</v>
      </c>
      <c r="IEE8" s="68" t="s">
        <v>865</v>
      </c>
      <c r="IEF8" s="65" t="s">
        <v>862</v>
      </c>
      <c r="IEG8" s="66" t="s">
        <v>863</v>
      </c>
      <c r="IEH8" s="67" t="s">
        <v>864</v>
      </c>
      <c r="IEI8" s="68" t="s">
        <v>865</v>
      </c>
      <c r="IEJ8" s="65" t="s">
        <v>862</v>
      </c>
      <c r="IEK8" s="66" t="s">
        <v>863</v>
      </c>
      <c r="IEL8" s="67" t="s">
        <v>864</v>
      </c>
      <c r="IEM8" s="68" t="s">
        <v>865</v>
      </c>
      <c r="IEN8" s="65" t="s">
        <v>862</v>
      </c>
      <c r="IEO8" s="66" t="s">
        <v>863</v>
      </c>
      <c r="IEP8" s="67" t="s">
        <v>864</v>
      </c>
      <c r="IEQ8" s="68" t="s">
        <v>865</v>
      </c>
      <c r="IER8" s="65" t="s">
        <v>862</v>
      </c>
      <c r="IES8" s="66" t="s">
        <v>863</v>
      </c>
      <c r="IET8" s="67" t="s">
        <v>864</v>
      </c>
      <c r="IEU8" s="68" t="s">
        <v>865</v>
      </c>
      <c r="IEV8" s="65" t="s">
        <v>862</v>
      </c>
      <c r="IEW8" s="66" t="s">
        <v>863</v>
      </c>
      <c r="IEX8" s="67" t="s">
        <v>864</v>
      </c>
      <c r="IEY8" s="68" t="s">
        <v>865</v>
      </c>
      <c r="IEZ8" s="65" t="s">
        <v>862</v>
      </c>
      <c r="IFA8" s="66" t="s">
        <v>863</v>
      </c>
      <c r="IFB8" s="67" t="s">
        <v>864</v>
      </c>
      <c r="IFC8" s="68" t="s">
        <v>865</v>
      </c>
      <c r="IFD8" s="65" t="s">
        <v>862</v>
      </c>
      <c r="IFE8" s="66" t="s">
        <v>863</v>
      </c>
      <c r="IFF8" s="67" t="s">
        <v>864</v>
      </c>
      <c r="IFG8" s="68" t="s">
        <v>865</v>
      </c>
      <c r="IFH8" s="65" t="s">
        <v>862</v>
      </c>
      <c r="IFI8" s="66" t="s">
        <v>863</v>
      </c>
      <c r="IFJ8" s="67" t="s">
        <v>864</v>
      </c>
      <c r="IFK8" s="68" t="s">
        <v>865</v>
      </c>
      <c r="IFL8" s="65" t="s">
        <v>862</v>
      </c>
      <c r="IFM8" s="66" t="s">
        <v>863</v>
      </c>
      <c r="IFN8" s="67" t="s">
        <v>864</v>
      </c>
      <c r="IFO8" s="68" t="s">
        <v>865</v>
      </c>
      <c r="IFP8" s="65" t="s">
        <v>862</v>
      </c>
      <c r="IFQ8" s="66" t="s">
        <v>863</v>
      </c>
      <c r="IFR8" s="67" t="s">
        <v>864</v>
      </c>
      <c r="IFS8" s="68" t="s">
        <v>865</v>
      </c>
      <c r="IFT8" s="65" t="s">
        <v>862</v>
      </c>
      <c r="IFU8" s="66" t="s">
        <v>863</v>
      </c>
      <c r="IFV8" s="67" t="s">
        <v>864</v>
      </c>
      <c r="IFW8" s="68" t="s">
        <v>865</v>
      </c>
      <c r="IFX8" s="65" t="s">
        <v>862</v>
      </c>
      <c r="IFY8" s="66" t="s">
        <v>863</v>
      </c>
      <c r="IFZ8" s="67" t="s">
        <v>864</v>
      </c>
      <c r="IGA8" s="68" t="s">
        <v>865</v>
      </c>
      <c r="IGB8" s="65" t="s">
        <v>862</v>
      </c>
      <c r="IGC8" s="66" t="s">
        <v>863</v>
      </c>
      <c r="IGD8" s="67" t="s">
        <v>864</v>
      </c>
      <c r="IGE8" s="68" t="s">
        <v>865</v>
      </c>
      <c r="IGF8" s="65" t="s">
        <v>862</v>
      </c>
      <c r="IGG8" s="66" t="s">
        <v>863</v>
      </c>
      <c r="IGH8" s="67" t="s">
        <v>864</v>
      </c>
      <c r="IGI8" s="68" t="s">
        <v>865</v>
      </c>
      <c r="IGJ8" s="65" t="s">
        <v>862</v>
      </c>
      <c r="IGK8" s="66" t="s">
        <v>863</v>
      </c>
      <c r="IGL8" s="67" t="s">
        <v>864</v>
      </c>
      <c r="IGM8" s="68" t="s">
        <v>865</v>
      </c>
      <c r="IGN8" s="65" t="s">
        <v>862</v>
      </c>
      <c r="IGO8" s="66" t="s">
        <v>863</v>
      </c>
      <c r="IGP8" s="67" t="s">
        <v>864</v>
      </c>
      <c r="IGQ8" s="68" t="s">
        <v>865</v>
      </c>
      <c r="IGR8" s="65" t="s">
        <v>862</v>
      </c>
      <c r="IGS8" s="66" t="s">
        <v>863</v>
      </c>
      <c r="IGT8" s="67" t="s">
        <v>864</v>
      </c>
      <c r="IGU8" s="68" t="s">
        <v>865</v>
      </c>
      <c r="IGV8" s="65" t="s">
        <v>862</v>
      </c>
      <c r="IGW8" s="66" t="s">
        <v>863</v>
      </c>
      <c r="IGX8" s="67" t="s">
        <v>864</v>
      </c>
      <c r="IGY8" s="68" t="s">
        <v>865</v>
      </c>
      <c r="IGZ8" s="65" t="s">
        <v>862</v>
      </c>
      <c r="IHA8" s="66" t="s">
        <v>863</v>
      </c>
      <c r="IHB8" s="67" t="s">
        <v>864</v>
      </c>
      <c r="IHC8" s="68" t="s">
        <v>865</v>
      </c>
      <c r="IHD8" s="65" t="s">
        <v>862</v>
      </c>
      <c r="IHE8" s="66" t="s">
        <v>863</v>
      </c>
      <c r="IHF8" s="67" t="s">
        <v>864</v>
      </c>
      <c r="IHG8" s="68" t="s">
        <v>865</v>
      </c>
      <c r="IHH8" s="65" t="s">
        <v>862</v>
      </c>
      <c r="IHI8" s="66" t="s">
        <v>863</v>
      </c>
      <c r="IHJ8" s="67" t="s">
        <v>864</v>
      </c>
      <c r="IHK8" s="68" t="s">
        <v>865</v>
      </c>
      <c r="IHL8" s="65" t="s">
        <v>862</v>
      </c>
      <c r="IHM8" s="66" t="s">
        <v>863</v>
      </c>
      <c r="IHN8" s="67" t="s">
        <v>864</v>
      </c>
      <c r="IHO8" s="68" t="s">
        <v>865</v>
      </c>
      <c r="IHP8" s="65" t="s">
        <v>862</v>
      </c>
      <c r="IHQ8" s="66" t="s">
        <v>863</v>
      </c>
      <c r="IHR8" s="67" t="s">
        <v>864</v>
      </c>
      <c r="IHS8" s="68" t="s">
        <v>865</v>
      </c>
      <c r="IHT8" s="65" t="s">
        <v>862</v>
      </c>
      <c r="IHU8" s="66" t="s">
        <v>863</v>
      </c>
      <c r="IHV8" s="67" t="s">
        <v>864</v>
      </c>
      <c r="IHW8" s="68" t="s">
        <v>865</v>
      </c>
      <c r="IHX8" s="65" t="s">
        <v>862</v>
      </c>
      <c r="IHY8" s="66" t="s">
        <v>863</v>
      </c>
      <c r="IHZ8" s="67" t="s">
        <v>864</v>
      </c>
      <c r="IIA8" s="68" t="s">
        <v>865</v>
      </c>
      <c r="IIB8" s="65" t="s">
        <v>862</v>
      </c>
      <c r="IIC8" s="66" t="s">
        <v>863</v>
      </c>
      <c r="IID8" s="67" t="s">
        <v>864</v>
      </c>
      <c r="IIE8" s="68" t="s">
        <v>865</v>
      </c>
      <c r="IIF8" s="65" t="s">
        <v>862</v>
      </c>
      <c r="IIG8" s="66" t="s">
        <v>863</v>
      </c>
      <c r="IIH8" s="67" t="s">
        <v>864</v>
      </c>
      <c r="III8" s="68" t="s">
        <v>865</v>
      </c>
      <c r="IIJ8" s="65" t="s">
        <v>862</v>
      </c>
      <c r="IIK8" s="66" t="s">
        <v>863</v>
      </c>
      <c r="IIL8" s="67" t="s">
        <v>864</v>
      </c>
      <c r="IIM8" s="68" t="s">
        <v>865</v>
      </c>
      <c r="IIN8" s="65" t="s">
        <v>862</v>
      </c>
      <c r="IIO8" s="66" t="s">
        <v>863</v>
      </c>
      <c r="IIP8" s="67" t="s">
        <v>864</v>
      </c>
      <c r="IIQ8" s="68" t="s">
        <v>865</v>
      </c>
      <c r="IIR8" s="65" t="s">
        <v>862</v>
      </c>
      <c r="IIS8" s="66" t="s">
        <v>863</v>
      </c>
      <c r="IIT8" s="67" t="s">
        <v>864</v>
      </c>
      <c r="IIU8" s="68" t="s">
        <v>865</v>
      </c>
      <c r="IIV8" s="65" t="s">
        <v>862</v>
      </c>
      <c r="IIW8" s="66" t="s">
        <v>863</v>
      </c>
      <c r="IIX8" s="67" t="s">
        <v>864</v>
      </c>
      <c r="IIY8" s="68" t="s">
        <v>865</v>
      </c>
      <c r="IIZ8" s="65" t="s">
        <v>862</v>
      </c>
      <c r="IJA8" s="66" t="s">
        <v>863</v>
      </c>
      <c r="IJB8" s="67" t="s">
        <v>864</v>
      </c>
      <c r="IJC8" s="68" t="s">
        <v>865</v>
      </c>
      <c r="IJD8" s="65" t="s">
        <v>862</v>
      </c>
      <c r="IJE8" s="66" t="s">
        <v>863</v>
      </c>
      <c r="IJF8" s="67" t="s">
        <v>864</v>
      </c>
      <c r="IJG8" s="68" t="s">
        <v>865</v>
      </c>
      <c r="IJH8" s="65" t="s">
        <v>862</v>
      </c>
      <c r="IJI8" s="66" t="s">
        <v>863</v>
      </c>
      <c r="IJJ8" s="67" t="s">
        <v>864</v>
      </c>
      <c r="IJK8" s="68" t="s">
        <v>865</v>
      </c>
      <c r="IJL8" s="65" t="s">
        <v>862</v>
      </c>
      <c r="IJM8" s="66" t="s">
        <v>863</v>
      </c>
      <c r="IJN8" s="67" t="s">
        <v>864</v>
      </c>
      <c r="IJO8" s="68" t="s">
        <v>865</v>
      </c>
      <c r="IJP8" s="65" t="s">
        <v>862</v>
      </c>
      <c r="IJQ8" s="66" t="s">
        <v>863</v>
      </c>
      <c r="IJR8" s="67" t="s">
        <v>864</v>
      </c>
      <c r="IJS8" s="68" t="s">
        <v>865</v>
      </c>
      <c r="IJT8" s="65" t="s">
        <v>862</v>
      </c>
      <c r="IJU8" s="66" t="s">
        <v>863</v>
      </c>
      <c r="IJV8" s="67" t="s">
        <v>864</v>
      </c>
      <c r="IJW8" s="68" t="s">
        <v>865</v>
      </c>
      <c r="IJX8" s="65" t="s">
        <v>862</v>
      </c>
      <c r="IJY8" s="66" t="s">
        <v>863</v>
      </c>
      <c r="IJZ8" s="67" t="s">
        <v>864</v>
      </c>
      <c r="IKA8" s="68" t="s">
        <v>865</v>
      </c>
      <c r="IKB8" s="65" t="s">
        <v>862</v>
      </c>
      <c r="IKC8" s="66" t="s">
        <v>863</v>
      </c>
      <c r="IKD8" s="67" t="s">
        <v>864</v>
      </c>
      <c r="IKE8" s="68" t="s">
        <v>865</v>
      </c>
      <c r="IKF8" s="65" t="s">
        <v>862</v>
      </c>
      <c r="IKG8" s="66" t="s">
        <v>863</v>
      </c>
      <c r="IKH8" s="67" t="s">
        <v>864</v>
      </c>
      <c r="IKI8" s="68" t="s">
        <v>865</v>
      </c>
      <c r="IKJ8" s="65" t="s">
        <v>862</v>
      </c>
      <c r="IKK8" s="66" t="s">
        <v>863</v>
      </c>
      <c r="IKL8" s="67" t="s">
        <v>864</v>
      </c>
      <c r="IKM8" s="68" t="s">
        <v>865</v>
      </c>
      <c r="IKN8" s="65" t="s">
        <v>862</v>
      </c>
      <c r="IKO8" s="66" t="s">
        <v>863</v>
      </c>
      <c r="IKP8" s="67" t="s">
        <v>864</v>
      </c>
      <c r="IKQ8" s="68" t="s">
        <v>865</v>
      </c>
      <c r="IKR8" s="65" t="s">
        <v>862</v>
      </c>
      <c r="IKS8" s="66" t="s">
        <v>863</v>
      </c>
      <c r="IKT8" s="67" t="s">
        <v>864</v>
      </c>
      <c r="IKU8" s="68" t="s">
        <v>865</v>
      </c>
      <c r="IKV8" s="65" t="s">
        <v>862</v>
      </c>
      <c r="IKW8" s="66" t="s">
        <v>863</v>
      </c>
      <c r="IKX8" s="67" t="s">
        <v>864</v>
      </c>
      <c r="IKY8" s="68" t="s">
        <v>865</v>
      </c>
      <c r="IKZ8" s="65" t="s">
        <v>862</v>
      </c>
      <c r="ILA8" s="66" t="s">
        <v>863</v>
      </c>
      <c r="ILB8" s="67" t="s">
        <v>864</v>
      </c>
      <c r="ILC8" s="68" t="s">
        <v>865</v>
      </c>
      <c r="ILD8" s="65" t="s">
        <v>862</v>
      </c>
      <c r="ILE8" s="66" t="s">
        <v>863</v>
      </c>
      <c r="ILF8" s="67" t="s">
        <v>864</v>
      </c>
      <c r="ILG8" s="68" t="s">
        <v>865</v>
      </c>
      <c r="ILH8" s="65" t="s">
        <v>862</v>
      </c>
      <c r="ILI8" s="66" t="s">
        <v>863</v>
      </c>
      <c r="ILJ8" s="67" t="s">
        <v>864</v>
      </c>
      <c r="ILK8" s="68" t="s">
        <v>865</v>
      </c>
      <c r="ILL8" s="65" t="s">
        <v>862</v>
      </c>
      <c r="ILM8" s="66" t="s">
        <v>863</v>
      </c>
      <c r="ILN8" s="67" t="s">
        <v>864</v>
      </c>
      <c r="ILO8" s="68" t="s">
        <v>865</v>
      </c>
      <c r="ILP8" s="65" t="s">
        <v>862</v>
      </c>
      <c r="ILQ8" s="66" t="s">
        <v>863</v>
      </c>
      <c r="ILR8" s="67" t="s">
        <v>864</v>
      </c>
      <c r="ILS8" s="68" t="s">
        <v>865</v>
      </c>
      <c r="ILT8" s="65" t="s">
        <v>862</v>
      </c>
      <c r="ILU8" s="66" t="s">
        <v>863</v>
      </c>
      <c r="ILV8" s="67" t="s">
        <v>864</v>
      </c>
      <c r="ILW8" s="68" t="s">
        <v>865</v>
      </c>
      <c r="ILX8" s="65" t="s">
        <v>862</v>
      </c>
      <c r="ILY8" s="66" t="s">
        <v>863</v>
      </c>
      <c r="ILZ8" s="67" t="s">
        <v>864</v>
      </c>
      <c r="IMA8" s="68" t="s">
        <v>865</v>
      </c>
      <c r="IMB8" s="65" t="s">
        <v>862</v>
      </c>
      <c r="IMC8" s="66" t="s">
        <v>863</v>
      </c>
      <c r="IMD8" s="67" t="s">
        <v>864</v>
      </c>
      <c r="IME8" s="68" t="s">
        <v>865</v>
      </c>
      <c r="IMF8" s="65" t="s">
        <v>862</v>
      </c>
      <c r="IMG8" s="66" t="s">
        <v>863</v>
      </c>
      <c r="IMH8" s="67" t="s">
        <v>864</v>
      </c>
      <c r="IMI8" s="68" t="s">
        <v>865</v>
      </c>
      <c r="IMJ8" s="65" t="s">
        <v>862</v>
      </c>
      <c r="IMK8" s="66" t="s">
        <v>863</v>
      </c>
      <c r="IML8" s="67" t="s">
        <v>864</v>
      </c>
      <c r="IMM8" s="68" t="s">
        <v>865</v>
      </c>
      <c r="IMN8" s="65" t="s">
        <v>862</v>
      </c>
      <c r="IMO8" s="66" t="s">
        <v>863</v>
      </c>
      <c r="IMP8" s="67" t="s">
        <v>864</v>
      </c>
      <c r="IMQ8" s="68" t="s">
        <v>865</v>
      </c>
      <c r="IMR8" s="65" t="s">
        <v>862</v>
      </c>
      <c r="IMS8" s="66" t="s">
        <v>863</v>
      </c>
      <c r="IMT8" s="67" t="s">
        <v>864</v>
      </c>
      <c r="IMU8" s="68" t="s">
        <v>865</v>
      </c>
      <c r="IMV8" s="65" t="s">
        <v>862</v>
      </c>
      <c r="IMW8" s="66" t="s">
        <v>863</v>
      </c>
      <c r="IMX8" s="67" t="s">
        <v>864</v>
      </c>
      <c r="IMY8" s="68" t="s">
        <v>865</v>
      </c>
      <c r="IMZ8" s="65" t="s">
        <v>862</v>
      </c>
      <c r="INA8" s="66" t="s">
        <v>863</v>
      </c>
      <c r="INB8" s="67" t="s">
        <v>864</v>
      </c>
      <c r="INC8" s="68" t="s">
        <v>865</v>
      </c>
      <c r="IND8" s="65" t="s">
        <v>862</v>
      </c>
      <c r="INE8" s="66" t="s">
        <v>863</v>
      </c>
      <c r="INF8" s="67" t="s">
        <v>864</v>
      </c>
      <c r="ING8" s="68" t="s">
        <v>865</v>
      </c>
      <c r="INH8" s="65" t="s">
        <v>862</v>
      </c>
      <c r="INI8" s="66" t="s">
        <v>863</v>
      </c>
      <c r="INJ8" s="67" t="s">
        <v>864</v>
      </c>
      <c r="INK8" s="68" t="s">
        <v>865</v>
      </c>
      <c r="INL8" s="65" t="s">
        <v>862</v>
      </c>
      <c r="INM8" s="66" t="s">
        <v>863</v>
      </c>
      <c r="INN8" s="67" t="s">
        <v>864</v>
      </c>
      <c r="INO8" s="68" t="s">
        <v>865</v>
      </c>
      <c r="INP8" s="65" t="s">
        <v>862</v>
      </c>
      <c r="INQ8" s="66" t="s">
        <v>863</v>
      </c>
      <c r="INR8" s="67" t="s">
        <v>864</v>
      </c>
      <c r="INS8" s="68" t="s">
        <v>865</v>
      </c>
      <c r="INT8" s="65" t="s">
        <v>862</v>
      </c>
      <c r="INU8" s="66" t="s">
        <v>863</v>
      </c>
      <c r="INV8" s="67" t="s">
        <v>864</v>
      </c>
      <c r="INW8" s="68" t="s">
        <v>865</v>
      </c>
      <c r="INX8" s="65" t="s">
        <v>862</v>
      </c>
      <c r="INY8" s="66" t="s">
        <v>863</v>
      </c>
      <c r="INZ8" s="67" t="s">
        <v>864</v>
      </c>
      <c r="IOA8" s="68" t="s">
        <v>865</v>
      </c>
      <c r="IOB8" s="65" t="s">
        <v>862</v>
      </c>
      <c r="IOC8" s="66" t="s">
        <v>863</v>
      </c>
      <c r="IOD8" s="67" t="s">
        <v>864</v>
      </c>
      <c r="IOE8" s="68" t="s">
        <v>865</v>
      </c>
      <c r="IOF8" s="65" t="s">
        <v>862</v>
      </c>
      <c r="IOG8" s="66" t="s">
        <v>863</v>
      </c>
      <c r="IOH8" s="67" t="s">
        <v>864</v>
      </c>
      <c r="IOI8" s="68" t="s">
        <v>865</v>
      </c>
      <c r="IOJ8" s="65" t="s">
        <v>862</v>
      </c>
      <c r="IOK8" s="66" t="s">
        <v>863</v>
      </c>
      <c r="IOL8" s="67" t="s">
        <v>864</v>
      </c>
      <c r="IOM8" s="68" t="s">
        <v>865</v>
      </c>
      <c r="ION8" s="65" t="s">
        <v>862</v>
      </c>
      <c r="IOO8" s="66" t="s">
        <v>863</v>
      </c>
      <c r="IOP8" s="67" t="s">
        <v>864</v>
      </c>
      <c r="IOQ8" s="68" t="s">
        <v>865</v>
      </c>
      <c r="IOR8" s="65" t="s">
        <v>862</v>
      </c>
      <c r="IOS8" s="66" t="s">
        <v>863</v>
      </c>
      <c r="IOT8" s="67" t="s">
        <v>864</v>
      </c>
      <c r="IOU8" s="68" t="s">
        <v>865</v>
      </c>
      <c r="IOV8" s="65" t="s">
        <v>862</v>
      </c>
      <c r="IOW8" s="66" t="s">
        <v>863</v>
      </c>
      <c r="IOX8" s="67" t="s">
        <v>864</v>
      </c>
      <c r="IOY8" s="68" t="s">
        <v>865</v>
      </c>
      <c r="IOZ8" s="65" t="s">
        <v>862</v>
      </c>
      <c r="IPA8" s="66" t="s">
        <v>863</v>
      </c>
      <c r="IPB8" s="67" t="s">
        <v>864</v>
      </c>
      <c r="IPC8" s="68" t="s">
        <v>865</v>
      </c>
      <c r="IPD8" s="65" t="s">
        <v>862</v>
      </c>
      <c r="IPE8" s="66" t="s">
        <v>863</v>
      </c>
      <c r="IPF8" s="67" t="s">
        <v>864</v>
      </c>
      <c r="IPG8" s="68" t="s">
        <v>865</v>
      </c>
      <c r="IPH8" s="65" t="s">
        <v>862</v>
      </c>
      <c r="IPI8" s="66" t="s">
        <v>863</v>
      </c>
      <c r="IPJ8" s="67" t="s">
        <v>864</v>
      </c>
      <c r="IPK8" s="68" t="s">
        <v>865</v>
      </c>
      <c r="IPL8" s="65" t="s">
        <v>862</v>
      </c>
      <c r="IPM8" s="66" t="s">
        <v>863</v>
      </c>
      <c r="IPN8" s="67" t="s">
        <v>864</v>
      </c>
      <c r="IPO8" s="68" t="s">
        <v>865</v>
      </c>
      <c r="IPP8" s="65" t="s">
        <v>862</v>
      </c>
      <c r="IPQ8" s="66" t="s">
        <v>863</v>
      </c>
      <c r="IPR8" s="67" t="s">
        <v>864</v>
      </c>
      <c r="IPS8" s="68" t="s">
        <v>865</v>
      </c>
      <c r="IPT8" s="65" t="s">
        <v>862</v>
      </c>
      <c r="IPU8" s="66" t="s">
        <v>863</v>
      </c>
      <c r="IPV8" s="67" t="s">
        <v>864</v>
      </c>
      <c r="IPW8" s="68" t="s">
        <v>865</v>
      </c>
      <c r="IPX8" s="65" t="s">
        <v>862</v>
      </c>
      <c r="IPY8" s="66" t="s">
        <v>863</v>
      </c>
      <c r="IPZ8" s="67" t="s">
        <v>864</v>
      </c>
      <c r="IQA8" s="68" t="s">
        <v>865</v>
      </c>
      <c r="IQB8" s="65" t="s">
        <v>862</v>
      </c>
      <c r="IQC8" s="66" t="s">
        <v>863</v>
      </c>
      <c r="IQD8" s="67" t="s">
        <v>864</v>
      </c>
      <c r="IQE8" s="68" t="s">
        <v>865</v>
      </c>
      <c r="IQF8" s="65" t="s">
        <v>862</v>
      </c>
      <c r="IQG8" s="66" t="s">
        <v>863</v>
      </c>
      <c r="IQH8" s="67" t="s">
        <v>864</v>
      </c>
      <c r="IQI8" s="68" t="s">
        <v>865</v>
      </c>
      <c r="IQJ8" s="65" t="s">
        <v>862</v>
      </c>
      <c r="IQK8" s="66" t="s">
        <v>863</v>
      </c>
      <c r="IQL8" s="67" t="s">
        <v>864</v>
      </c>
      <c r="IQM8" s="68" t="s">
        <v>865</v>
      </c>
      <c r="IQN8" s="65" t="s">
        <v>862</v>
      </c>
      <c r="IQO8" s="66" t="s">
        <v>863</v>
      </c>
      <c r="IQP8" s="67" t="s">
        <v>864</v>
      </c>
      <c r="IQQ8" s="68" t="s">
        <v>865</v>
      </c>
      <c r="IQR8" s="65" t="s">
        <v>862</v>
      </c>
      <c r="IQS8" s="66" t="s">
        <v>863</v>
      </c>
      <c r="IQT8" s="67" t="s">
        <v>864</v>
      </c>
      <c r="IQU8" s="68" t="s">
        <v>865</v>
      </c>
      <c r="IQV8" s="65" t="s">
        <v>862</v>
      </c>
      <c r="IQW8" s="66" t="s">
        <v>863</v>
      </c>
      <c r="IQX8" s="67" t="s">
        <v>864</v>
      </c>
      <c r="IQY8" s="68" t="s">
        <v>865</v>
      </c>
      <c r="IQZ8" s="65" t="s">
        <v>862</v>
      </c>
      <c r="IRA8" s="66" t="s">
        <v>863</v>
      </c>
      <c r="IRB8" s="67" t="s">
        <v>864</v>
      </c>
      <c r="IRC8" s="68" t="s">
        <v>865</v>
      </c>
      <c r="IRD8" s="65" t="s">
        <v>862</v>
      </c>
      <c r="IRE8" s="66" t="s">
        <v>863</v>
      </c>
      <c r="IRF8" s="67" t="s">
        <v>864</v>
      </c>
      <c r="IRG8" s="68" t="s">
        <v>865</v>
      </c>
      <c r="IRH8" s="65" t="s">
        <v>862</v>
      </c>
      <c r="IRI8" s="66" t="s">
        <v>863</v>
      </c>
      <c r="IRJ8" s="67" t="s">
        <v>864</v>
      </c>
      <c r="IRK8" s="68" t="s">
        <v>865</v>
      </c>
      <c r="IRL8" s="65" t="s">
        <v>862</v>
      </c>
      <c r="IRM8" s="66" t="s">
        <v>863</v>
      </c>
      <c r="IRN8" s="67" t="s">
        <v>864</v>
      </c>
      <c r="IRO8" s="68" t="s">
        <v>865</v>
      </c>
      <c r="IRP8" s="65" t="s">
        <v>862</v>
      </c>
      <c r="IRQ8" s="66" t="s">
        <v>863</v>
      </c>
      <c r="IRR8" s="67" t="s">
        <v>864</v>
      </c>
      <c r="IRS8" s="68" t="s">
        <v>865</v>
      </c>
      <c r="IRT8" s="65" t="s">
        <v>862</v>
      </c>
      <c r="IRU8" s="66" t="s">
        <v>863</v>
      </c>
      <c r="IRV8" s="67" t="s">
        <v>864</v>
      </c>
      <c r="IRW8" s="68" t="s">
        <v>865</v>
      </c>
      <c r="IRX8" s="65" t="s">
        <v>862</v>
      </c>
      <c r="IRY8" s="66" t="s">
        <v>863</v>
      </c>
      <c r="IRZ8" s="67" t="s">
        <v>864</v>
      </c>
      <c r="ISA8" s="68" t="s">
        <v>865</v>
      </c>
      <c r="ISB8" s="65" t="s">
        <v>862</v>
      </c>
      <c r="ISC8" s="66" t="s">
        <v>863</v>
      </c>
      <c r="ISD8" s="67" t="s">
        <v>864</v>
      </c>
      <c r="ISE8" s="68" t="s">
        <v>865</v>
      </c>
      <c r="ISF8" s="65" t="s">
        <v>862</v>
      </c>
      <c r="ISG8" s="66" t="s">
        <v>863</v>
      </c>
      <c r="ISH8" s="67" t="s">
        <v>864</v>
      </c>
      <c r="ISI8" s="68" t="s">
        <v>865</v>
      </c>
      <c r="ISJ8" s="65" t="s">
        <v>862</v>
      </c>
      <c r="ISK8" s="66" t="s">
        <v>863</v>
      </c>
      <c r="ISL8" s="67" t="s">
        <v>864</v>
      </c>
      <c r="ISM8" s="68" t="s">
        <v>865</v>
      </c>
      <c r="ISN8" s="65" t="s">
        <v>862</v>
      </c>
      <c r="ISO8" s="66" t="s">
        <v>863</v>
      </c>
      <c r="ISP8" s="67" t="s">
        <v>864</v>
      </c>
      <c r="ISQ8" s="68" t="s">
        <v>865</v>
      </c>
      <c r="ISR8" s="65" t="s">
        <v>862</v>
      </c>
      <c r="ISS8" s="66" t="s">
        <v>863</v>
      </c>
      <c r="IST8" s="67" t="s">
        <v>864</v>
      </c>
      <c r="ISU8" s="68" t="s">
        <v>865</v>
      </c>
      <c r="ISV8" s="65" t="s">
        <v>862</v>
      </c>
      <c r="ISW8" s="66" t="s">
        <v>863</v>
      </c>
      <c r="ISX8" s="67" t="s">
        <v>864</v>
      </c>
      <c r="ISY8" s="68" t="s">
        <v>865</v>
      </c>
      <c r="ISZ8" s="65" t="s">
        <v>862</v>
      </c>
      <c r="ITA8" s="66" t="s">
        <v>863</v>
      </c>
      <c r="ITB8" s="67" t="s">
        <v>864</v>
      </c>
      <c r="ITC8" s="68" t="s">
        <v>865</v>
      </c>
      <c r="ITD8" s="65" t="s">
        <v>862</v>
      </c>
      <c r="ITE8" s="66" t="s">
        <v>863</v>
      </c>
      <c r="ITF8" s="67" t="s">
        <v>864</v>
      </c>
      <c r="ITG8" s="68" t="s">
        <v>865</v>
      </c>
      <c r="ITH8" s="65" t="s">
        <v>862</v>
      </c>
      <c r="ITI8" s="66" t="s">
        <v>863</v>
      </c>
      <c r="ITJ8" s="67" t="s">
        <v>864</v>
      </c>
      <c r="ITK8" s="68" t="s">
        <v>865</v>
      </c>
      <c r="ITL8" s="65" t="s">
        <v>862</v>
      </c>
      <c r="ITM8" s="66" t="s">
        <v>863</v>
      </c>
      <c r="ITN8" s="67" t="s">
        <v>864</v>
      </c>
      <c r="ITO8" s="68" t="s">
        <v>865</v>
      </c>
      <c r="ITP8" s="65" t="s">
        <v>862</v>
      </c>
      <c r="ITQ8" s="66" t="s">
        <v>863</v>
      </c>
      <c r="ITR8" s="67" t="s">
        <v>864</v>
      </c>
      <c r="ITS8" s="68" t="s">
        <v>865</v>
      </c>
      <c r="ITT8" s="65" t="s">
        <v>862</v>
      </c>
      <c r="ITU8" s="66" t="s">
        <v>863</v>
      </c>
      <c r="ITV8" s="67" t="s">
        <v>864</v>
      </c>
      <c r="ITW8" s="68" t="s">
        <v>865</v>
      </c>
      <c r="ITX8" s="65" t="s">
        <v>862</v>
      </c>
      <c r="ITY8" s="66" t="s">
        <v>863</v>
      </c>
      <c r="ITZ8" s="67" t="s">
        <v>864</v>
      </c>
      <c r="IUA8" s="68" t="s">
        <v>865</v>
      </c>
      <c r="IUB8" s="65" t="s">
        <v>862</v>
      </c>
      <c r="IUC8" s="66" t="s">
        <v>863</v>
      </c>
      <c r="IUD8" s="67" t="s">
        <v>864</v>
      </c>
      <c r="IUE8" s="68" t="s">
        <v>865</v>
      </c>
      <c r="IUF8" s="65" t="s">
        <v>862</v>
      </c>
      <c r="IUG8" s="66" t="s">
        <v>863</v>
      </c>
      <c r="IUH8" s="67" t="s">
        <v>864</v>
      </c>
      <c r="IUI8" s="68" t="s">
        <v>865</v>
      </c>
      <c r="IUJ8" s="65" t="s">
        <v>862</v>
      </c>
      <c r="IUK8" s="66" t="s">
        <v>863</v>
      </c>
      <c r="IUL8" s="67" t="s">
        <v>864</v>
      </c>
      <c r="IUM8" s="68" t="s">
        <v>865</v>
      </c>
      <c r="IUN8" s="65" t="s">
        <v>862</v>
      </c>
      <c r="IUO8" s="66" t="s">
        <v>863</v>
      </c>
      <c r="IUP8" s="67" t="s">
        <v>864</v>
      </c>
      <c r="IUQ8" s="68" t="s">
        <v>865</v>
      </c>
      <c r="IUR8" s="65" t="s">
        <v>862</v>
      </c>
      <c r="IUS8" s="66" t="s">
        <v>863</v>
      </c>
      <c r="IUT8" s="67" t="s">
        <v>864</v>
      </c>
      <c r="IUU8" s="68" t="s">
        <v>865</v>
      </c>
      <c r="IUV8" s="65" t="s">
        <v>862</v>
      </c>
      <c r="IUW8" s="66" t="s">
        <v>863</v>
      </c>
      <c r="IUX8" s="67" t="s">
        <v>864</v>
      </c>
      <c r="IUY8" s="68" t="s">
        <v>865</v>
      </c>
      <c r="IUZ8" s="65" t="s">
        <v>862</v>
      </c>
      <c r="IVA8" s="66" t="s">
        <v>863</v>
      </c>
      <c r="IVB8" s="67" t="s">
        <v>864</v>
      </c>
      <c r="IVC8" s="68" t="s">
        <v>865</v>
      </c>
      <c r="IVD8" s="65" t="s">
        <v>862</v>
      </c>
      <c r="IVE8" s="66" t="s">
        <v>863</v>
      </c>
      <c r="IVF8" s="67" t="s">
        <v>864</v>
      </c>
      <c r="IVG8" s="68" t="s">
        <v>865</v>
      </c>
      <c r="IVH8" s="65" t="s">
        <v>862</v>
      </c>
      <c r="IVI8" s="66" t="s">
        <v>863</v>
      </c>
      <c r="IVJ8" s="67" t="s">
        <v>864</v>
      </c>
      <c r="IVK8" s="68" t="s">
        <v>865</v>
      </c>
      <c r="IVL8" s="65" t="s">
        <v>862</v>
      </c>
      <c r="IVM8" s="66" t="s">
        <v>863</v>
      </c>
      <c r="IVN8" s="67" t="s">
        <v>864</v>
      </c>
      <c r="IVO8" s="68" t="s">
        <v>865</v>
      </c>
      <c r="IVP8" s="65" t="s">
        <v>862</v>
      </c>
      <c r="IVQ8" s="66" t="s">
        <v>863</v>
      </c>
      <c r="IVR8" s="67" t="s">
        <v>864</v>
      </c>
      <c r="IVS8" s="68" t="s">
        <v>865</v>
      </c>
      <c r="IVT8" s="65" t="s">
        <v>862</v>
      </c>
      <c r="IVU8" s="66" t="s">
        <v>863</v>
      </c>
      <c r="IVV8" s="67" t="s">
        <v>864</v>
      </c>
      <c r="IVW8" s="68" t="s">
        <v>865</v>
      </c>
      <c r="IVX8" s="65" t="s">
        <v>862</v>
      </c>
      <c r="IVY8" s="66" t="s">
        <v>863</v>
      </c>
      <c r="IVZ8" s="67" t="s">
        <v>864</v>
      </c>
      <c r="IWA8" s="68" t="s">
        <v>865</v>
      </c>
      <c r="IWB8" s="65" t="s">
        <v>862</v>
      </c>
      <c r="IWC8" s="66" t="s">
        <v>863</v>
      </c>
      <c r="IWD8" s="67" t="s">
        <v>864</v>
      </c>
      <c r="IWE8" s="68" t="s">
        <v>865</v>
      </c>
      <c r="IWF8" s="65" t="s">
        <v>862</v>
      </c>
      <c r="IWG8" s="66" t="s">
        <v>863</v>
      </c>
      <c r="IWH8" s="67" t="s">
        <v>864</v>
      </c>
      <c r="IWI8" s="68" t="s">
        <v>865</v>
      </c>
      <c r="IWJ8" s="65" t="s">
        <v>862</v>
      </c>
      <c r="IWK8" s="66" t="s">
        <v>863</v>
      </c>
      <c r="IWL8" s="67" t="s">
        <v>864</v>
      </c>
      <c r="IWM8" s="68" t="s">
        <v>865</v>
      </c>
      <c r="IWN8" s="65" t="s">
        <v>862</v>
      </c>
      <c r="IWO8" s="66" t="s">
        <v>863</v>
      </c>
      <c r="IWP8" s="67" t="s">
        <v>864</v>
      </c>
      <c r="IWQ8" s="68" t="s">
        <v>865</v>
      </c>
      <c r="IWR8" s="65" t="s">
        <v>862</v>
      </c>
      <c r="IWS8" s="66" t="s">
        <v>863</v>
      </c>
      <c r="IWT8" s="67" t="s">
        <v>864</v>
      </c>
      <c r="IWU8" s="68" t="s">
        <v>865</v>
      </c>
      <c r="IWV8" s="65" t="s">
        <v>862</v>
      </c>
      <c r="IWW8" s="66" t="s">
        <v>863</v>
      </c>
      <c r="IWX8" s="67" t="s">
        <v>864</v>
      </c>
      <c r="IWY8" s="68" t="s">
        <v>865</v>
      </c>
      <c r="IWZ8" s="65" t="s">
        <v>862</v>
      </c>
      <c r="IXA8" s="66" t="s">
        <v>863</v>
      </c>
      <c r="IXB8" s="67" t="s">
        <v>864</v>
      </c>
      <c r="IXC8" s="68" t="s">
        <v>865</v>
      </c>
      <c r="IXD8" s="65" t="s">
        <v>862</v>
      </c>
      <c r="IXE8" s="66" t="s">
        <v>863</v>
      </c>
      <c r="IXF8" s="67" t="s">
        <v>864</v>
      </c>
      <c r="IXG8" s="68" t="s">
        <v>865</v>
      </c>
      <c r="IXH8" s="65" t="s">
        <v>862</v>
      </c>
      <c r="IXI8" s="66" t="s">
        <v>863</v>
      </c>
      <c r="IXJ8" s="67" t="s">
        <v>864</v>
      </c>
      <c r="IXK8" s="68" t="s">
        <v>865</v>
      </c>
      <c r="IXL8" s="65" t="s">
        <v>862</v>
      </c>
      <c r="IXM8" s="66" t="s">
        <v>863</v>
      </c>
      <c r="IXN8" s="67" t="s">
        <v>864</v>
      </c>
      <c r="IXO8" s="68" t="s">
        <v>865</v>
      </c>
      <c r="IXP8" s="65" t="s">
        <v>862</v>
      </c>
      <c r="IXQ8" s="66" t="s">
        <v>863</v>
      </c>
      <c r="IXR8" s="67" t="s">
        <v>864</v>
      </c>
      <c r="IXS8" s="68" t="s">
        <v>865</v>
      </c>
      <c r="IXT8" s="65" t="s">
        <v>862</v>
      </c>
      <c r="IXU8" s="66" t="s">
        <v>863</v>
      </c>
      <c r="IXV8" s="67" t="s">
        <v>864</v>
      </c>
      <c r="IXW8" s="68" t="s">
        <v>865</v>
      </c>
      <c r="IXX8" s="65" t="s">
        <v>862</v>
      </c>
      <c r="IXY8" s="66" t="s">
        <v>863</v>
      </c>
      <c r="IXZ8" s="67" t="s">
        <v>864</v>
      </c>
      <c r="IYA8" s="68" t="s">
        <v>865</v>
      </c>
      <c r="IYB8" s="65" t="s">
        <v>862</v>
      </c>
      <c r="IYC8" s="66" t="s">
        <v>863</v>
      </c>
      <c r="IYD8" s="67" t="s">
        <v>864</v>
      </c>
      <c r="IYE8" s="68" t="s">
        <v>865</v>
      </c>
      <c r="IYF8" s="65" t="s">
        <v>862</v>
      </c>
      <c r="IYG8" s="66" t="s">
        <v>863</v>
      </c>
      <c r="IYH8" s="67" t="s">
        <v>864</v>
      </c>
      <c r="IYI8" s="68" t="s">
        <v>865</v>
      </c>
      <c r="IYJ8" s="65" t="s">
        <v>862</v>
      </c>
      <c r="IYK8" s="66" t="s">
        <v>863</v>
      </c>
      <c r="IYL8" s="67" t="s">
        <v>864</v>
      </c>
      <c r="IYM8" s="68" t="s">
        <v>865</v>
      </c>
      <c r="IYN8" s="65" t="s">
        <v>862</v>
      </c>
      <c r="IYO8" s="66" t="s">
        <v>863</v>
      </c>
      <c r="IYP8" s="67" t="s">
        <v>864</v>
      </c>
      <c r="IYQ8" s="68" t="s">
        <v>865</v>
      </c>
      <c r="IYR8" s="65" t="s">
        <v>862</v>
      </c>
      <c r="IYS8" s="66" t="s">
        <v>863</v>
      </c>
      <c r="IYT8" s="67" t="s">
        <v>864</v>
      </c>
      <c r="IYU8" s="68" t="s">
        <v>865</v>
      </c>
      <c r="IYV8" s="65" t="s">
        <v>862</v>
      </c>
      <c r="IYW8" s="66" t="s">
        <v>863</v>
      </c>
      <c r="IYX8" s="67" t="s">
        <v>864</v>
      </c>
      <c r="IYY8" s="68" t="s">
        <v>865</v>
      </c>
      <c r="IYZ8" s="65" t="s">
        <v>862</v>
      </c>
      <c r="IZA8" s="66" t="s">
        <v>863</v>
      </c>
      <c r="IZB8" s="67" t="s">
        <v>864</v>
      </c>
      <c r="IZC8" s="68" t="s">
        <v>865</v>
      </c>
      <c r="IZD8" s="65" t="s">
        <v>862</v>
      </c>
      <c r="IZE8" s="66" t="s">
        <v>863</v>
      </c>
      <c r="IZF8" s="67" t="s">
        <v>864</v>
      </c>
      <c r="IZG8" s="68" t="s">
        <v>865</v>
      </c>
      <c r="IZH8" s="65" t="s">
        <v>862</v>
      </c>
      <c r="IZI8" s="66" t="s">
        <v>863</v>
      </c>
      <c r="IZJ8" s="67" t="s">
        <v>864</v>
      </c>
      <c r="IZK8" s="68" t="s">
        <v>865</v>
      </c>
      <c r="IZL8" s="65" t="s">
        <v>862</v>
      </c>
      <c r="IZM8" s="66" t="s">
        <v>863</v>
      </c>
      <c r="IZN8" s="67" t="s">
        <v>864</v>
      </c>
      <c r="IZO8" s="68" t="s">
        <v>865</v>
      </c>
      <c r="IZP8" s="65" t="s">
        <v>862</v>
      </c>
      <c r="IZQ8" s="66" t="s">
        <v>863</v>
      </c>
      <c r="IZR8" s="67" t="s">
        <v>864</v>
      </c>
      <c r="IZS8" s="68" t="s">
        <v>865</v>
      </c>
      <c r="IZT8" s="65" t="s">
        <v>862</v>
      </c>
      <c r="IZU8" s="66" t="s">
        <v>863</v>
      </c>
      <c r="IZV8" s="67" t="s">
        <v>864</v>
      </c>
      <c r="IZW8" s="68" t="s">
        <v>865</v>
      </c>
      <c r="IZX8" s="65" t="s">
        <v>862</v>
      </c>
      <c r="IZY8" s="66" t="s">
        <v>863</v>
      </c>
      <c r="IZZ8" s="67" t="s">
        <v>864</v>
      </c>
      <c r="JAA8" s="68" t="s">
        <v>865</v>
      </c>
      <c r="JAB8" s="65" t="s">
        <v>862</v>
      </c>
      <c r="JAC8" s="66" t="s">
        <v>863</v>
      </c>
      <c r="JAD8" s="67" t="s">
        <v>864</v>
      </c>
      <c r="JAE8" s="68" t="s">
        <v>865</v>
      </c>
      <c r="JAF8" s="65" t="s">
        <v>862</v>
      </c>
      <c r="JAG8" s="66" t="s">
        <v>863</v>
      </c>
      <c r="JAH8" s="67" t="s">
        <v>864</v>
      </c>
      <c r="JAI8" s="68" t="s">
        <v>865</v>
      </c>
      <c r="JAJ8" s="65" t="s">
        <v>862</v>
      </c>
      <c r="JAK8" s="66" t="s">
        <v>863</v>
      </c>
      <c r="JAL8" s="67" t="s">
        <v>864</v>
      </c>
      <c r="JAM8" s="68" t="s">
        <v>865</v>
      </c>
      <c r="JAN8" s="65" t="s">
        <v>862</v>
      </c>
      <c r="JAO8" s="66" t="s">
        <v>863</v>
      </c>
      <c r="JAP8" s="67" t="s">
        <v>864</v>
      </c>
      <c r="JAQ8" s="68" t="s">
        <v>865</v>
      </c>
      <c r="JAR8" s="65" t="s">
        <v>862</v>
      </c>
      <c r="JAS8" s="66" t="s">
        <v>863</v>
      </c>
      <c r="JAT8" s="67" t="s">
        <v>864</v>
      </c>
      <c r="JAU8" s="68" t="s">
        <v>865</v>
      </c>
      <c r="JAV8" s="65" t="s">
        <v>862</v>
      </c>
      <c r="JAW8" s="66" t="s">
        <v>863</v>
      </c>
      <c r="JAX8" s="67" t="s">
        <v>864</v>
      </c>
      <c r="JAY8" s="68" t="s">
        <v>865</v>
      </c>
      <c r="JAZ8" s="65" t="s">
        <v>862</v>
      </c>
      <c r="JBA8" s="66" t="s">
        <v>863</v>
      </c>
      <c r="JBB8" s="67" t="s">
        <v>864</v>
      </c>
      <c r="JBC8" s="68" t="s">
        <v>865</v>
      </c>
      <c r="JBD8" s="65" t="s">
        <v>862</v>
      </c>
      <c r="JBE8" s="66" t="s">
        <v>863</v>
      </c>
      <c r="JBF8" s="67" t="s">
        <v>864</v>
      </c>
      <c r="JBG8" s="68" t="s">
        <v>865</v>
      </c>
      <c r="JBH8" s="65" t="s">
        <v>862</v>
      </c>
      <c r="JBI8" s="66" t="s">
        <v>863</v>
      </c>
      <c r="JBJ8" s="67" t="s">
        <v>864</v>
      </c>
      <c r="JBK8" s="68" t="s">
        <v>865</v>
      </c>
      <c r="JBL8" s="65" t="s">
        <v>862</v>
      </c>
      <c r="JBM8" s="66" t="s">
        <v>863</v>
      </c>
      <c r="JBN8" s="67" t="s">
        <v>864</v>
      </c>
      <c r="JBO8" s="68" t="s">
        <v>865</v>
      </c>
      <c r="JBP8" s="65" t="s">
        <v>862</v>
      </c>
      <c r="JBQ8" s="66" t="s">
        <v>863</v>
      </c>
      <c r="JBR8" s="67" t="s">
        <v>864</v>
      </c>
      <c r="JBS8" s="68" t="s">
        <v>865</v>
      </c>
      <c r="JBT8" s="65" t="s">
        <v>862</v>
      </c>
      <c r="JBU8" s="66" t="s">
        <v>863</v>
      </c>
      <c r="JBV8" s="67" t="s">
        <v>864</v>
      </c>
      <c r="JBW8" s="68" t="s">
        <v>865</v>
      </c>
      <c r="JBX8" s="65" t="s">
        <v>862</v>
      </c>
      <c r="JBY8" s="66" t="s">
        <v>863</v>
      </c>
      <c r="JBZ8" s="67" t="s">
        <v>864</v>
      </c>
      <c r="JCA8" s="68" t="s">
        <v>865</v>
      </c>
      <c r="JCB8" s="65" t="s">
        <v>862</v>
      </c>
      <c r="JCC8" s="66" t="s">
        <v>863</v>
      </c>
      <c r="JCD8" s="67" t="s">
        <v>864</v>
      </c>
      <c r="JCE8" s="68" t="s">
        <v>865</v>
      </c>
      <c r="JCF8" s="65" t="s">
        <v>862</v>
      </c>
      <c r="JCG8" s="66" t="s">
        <v>863</v>
      </c>
      <c r="JCH8" s="67" t="s">
        <v>864</v>
      </c>
      <c r="JCI8" s="68" t="s">
        <v>865</v>
      </c>
      <c r="JCJ8" s="65" t="s">
        <v>862</v>
      </c>
      <c r="JCK8" s="66" t="s">
        <v>863</v>
      </c>
      <c r="JCL8" s="67" t="s">
        <v>864</v>
      </c>
      <c r="JCM8" s="68" t="s">
        <v>865</v>
      </c>
      <c r="JCN8" s="65" t="s">
        <v>862</v>
      </c>
      <c r="JCO8" s="66" t="s">
        <v>863</v>
      </c>
      <c r="JCP8" s="67" t="s">
        <v>864</v>
      </c>
      <c r="JCQ8" s="68" t="s">
        <v>865</v>
      </c>
      <c r="JCR8" s="65" t="s">
        <v>862</v>
      </c>
      <c r="JCS8" s="66" t="s">
        <v>863</v>
      </c>
      <c r="JCT8" s="67" t="s">
        <v>864</v>
      </c>
      <c r="JCU8" s="68" t="s">
        <v>865</v>
      </c>
      <c r="JCV8" s="65" t="s">
        <v>862</v>
      </c>
      <c r="JCW8" s="66" t="s">
        <v>863</v>
      </c>
      <c r="JCX8" s="67" t="s">
        <v>864</v>
      </c>
      <c r="JCY8" s="68" t="s">
        <v>865</v>
      </c>
      <c r="JCZ8" s="65" t="s">
        <v>862</v>
      </c>
      <c r="JDA8" s="66" t="s">
        <v>863</v>
      </c>
      <c r="JDB8" s="67" t="s">
        <v>864</v>
      </c>
      <c r="JDC8" s="68" t="s">
        <v>865</v>
      </c>
      <c r="JDD8" s="65" t="s">
        <v>862</v>
      </c>
      <c r="JDE8" s="66" t="s">
        <v>863</v>
      </c>
      <c r="JDF8" s="67" t="s">
        <v>864</v>
      </c>
      <c r="JDG8" s="68" t="s">
        <v>865</v>
      </c>
      <c r="JDH8" s="65" t="s">
        <v>862</v>
      </c>
      <c r="JDI8" s="66" t="s">
        <v>863</v>
      </c>
      <c r="JDJ8" s="67" t="s">
        <v>864</v>
      </c>
      <c r="JDK8" s="68" t="s">
        <v>865</v>
      </c>
      <c r="JDL8" s="65" t="s">
        <v>862</v>
      </c>
      <c r="JDM8" s="66" t="s">
        <v>863</v>
      </c>
      <c r="JDN8" s="67" t="s">
        <v>864</v>
      </c>
      <c r="JDO8" s="68" t="s">
        <v>865</v>
      </c>
      <c r="JDP8" s="65" t="s">
        <v>862</v>
      </c>
      <c r="JDQ8" s="66" t="s">
        <v>863</v>
      </c>
      <c r="JDR8" s="67" t="s">
        <v>864</v>
      </c>
      <c r="JDS8" s="68" t="s">
        <v>865</v>
      </c>
      <c r="JDT8" s="65" t="s">
        <v>862</v>
      </c>
      <c r="JDU8" s="66" t="s">
        <v>863</v>
      </c>
      <c r="JDV8" s="67" t="s">
        <v>864</v>
      </c>
      <c r="JDW8" s="68" t="s">
        <v>865</v>
      </c>
      <c r="JDX8" s="65" t="s">
        <v>862</v>
      </c>
      <c r="JDY8" s="66" t="s">
        <v>863</v>
      </c>
      <c r="JDZ8" s="67" t="s">
        <v>864</v>
      </c>
      <c r="JEA8" s="68" t="s">
        <v>865</v>
      </c>
      <c r="JEB8" s="65" t="s">
        <v>862</v>
      </c>
      <c r="JEC8" s="66" t="s">
        <v>863</v>
      </c>
      <c r="JED8" s="67" t="s">
        <v>864</v>
      </c>
      <c r="JEE8" s="68" t="s">
        <v>865</v>
      </c>
      <c r="JEF8" s="65" t="s">
        <v>862</v>
      </c>
      <c r="JEG8" s="66" t="s">
        <v>863</v>
      </c>
      <c r="JEH8" s="67" t="s">
        <v>864</v>
      </c>
      <c r="JEI8" s="68" t="s">
        <v>865</v>
      </c>
      <c r="JEJ8" s="65" t="s">
        <v>862</v>
      </c>
      <c r="JEK8" s="66" t="s">
        <v>863</v>
      </c>
      <c r="JEL8" s="67" t="s">
        <v>864</v>
      </c>
      <c r="JEM8" s="68" t="s">
        <v>865</v>
      </c>
      <c r="JEN8" s="65" t="s">
        <v>862</v>
      </c>
      <c r="JEO8" s="66" t="s">
        <v>863</v>
      </c>
      <c r="JEP8" s="67" t="s">
        <v>864</v>
      </c>
      <c r="JEQ8" s="68" t="s">
        <v>865</v>
      </c>
      <c r="JER8" s="65" t="s">
        <v>862</v>
      </c>
      <c r="JES8" s="66" t="s">
        <v>863</v>
      </c>
      <c r="JET8" s="67" t="s">
        <v>864</v>
      </c>
      <c r="JEU8" s="68" t="s">
        <v>865</v>
      </c>
      <c r="JEV8" s="65" t="s">
        <v>862</v>
      </c>
      <c r="JEW8" s="66" t="s">
        <v>863</v>
      </c>
      <c r="JEX8" s="67" t="s">
        <v>864</v>
      </c>
      <c r="JEY8" s="68" t="s">
        <v>865</v>
      </c>
      <c r="JEZ8" s="65" t="s">
        <v>862</v>
      </c>
      <c r="JFA8" s="66" t="s">
        <v>863</v>
      </c>
      <c r="JFB8" s="67" t="s">
        <v>864</v>
      </c>
      <c r="JFC8" s="68" t="s">
        <v>865</v>
      </c>
      <c r="JFD8" s="65" t="s">
        <v>862</v>
      </c>
      <c r="JFE8" s="66" t="s">
        <v>863</v>
      </c>
      <c r="JFF8" s="67" t="s">
        <v>864</v>
      </c>
      <c r="JFG8" s="68" t="s">
        <v>865</v>
      </c>
      <c r="JFH8" s="65" t="s">
        <v>862</v>
      </c>
      <c r="JFI8" s="66" t="s">
        <v>863</v>
      </c>
      <c r="JFJ8" s="67" t="s">
        <v>864</v>
      </c>
      <c r="JFK8" s="68" t="s">
        <v>865</v>
      </c>
      <c r="JFL8" s="65" t="s">
        <v>862</v>
      </c>
      <c r="JFM8" s="66" t="s">
        <v>863</v>
      </c>
      <c r="JFN8" s="67" t="s">
        <v>864</v>
      </c>
      <c r="JFO8" s="68" t="s">
        <v>865</v>
      </c>
      <c r="JFP8" s="65" t="s">
        <v>862</v>
      </c>
      <c r="JFQ8" s="66" t="s">
        <v>863</v>
      </c>
      <c r="JFR8" s="67" t="s">
        <v>864</v>
      </c>
      <c r="JFS8" s="68" t="s">
        <v>865</v>
      </c>
      <c r="JFT8" s="65" t="s">
        <v>862</v>
      </c>
      <c r="JFU8" s="66" t="s">
        <v>863</v>
      </c>
      <c r="JFV8" s="67" t="s">
        <v>864</v>
      </c>
      <c r="JFW8" s="68" t="s">
        <v>865</v>
      </c>
      <c r="JFX8" s="65" t="s">
        <v>862</v>
      </c>
      <c r="JFY8" s="66" t="s">
        <v>863</v>
      </c>
      <c r="JFZ8" s="67" t="s">
        <v>864</v>
      </c>
      <c r="JGA8" s="68" t="s">
        <v>865</v>
      </c>
      <c r="JGB8" s="65" t="s">
        <v>862</v>
      </c>
      <c r="JGC8" s="66" t="s">
        <v>863</v>
      </c>
      <c r="JGD8" s="67" t="s">
        <v>864</v>
      </c>
      <c r="JGE8" s="68" t="s">
        <v>865</v>
      </c>
      <c r="JGF8" s="65" t="s">
        <v>862</v>
      </c>
      <c r="JGG8" s="66" t="s">
        <v>863</v>
      </c>
      <c r="JGH8" s="67" t="s">
        <v>864</v>
      </c>
      <c r="JGI8" s="68" t="s">
        <v>865</v>
      </c>
      <c r="JGJ8" s="65" t="s">
        <v>862</v>
      </c>
      <c r="JGK8" s="66" t="s">
        <v>863</v>
      </c>
      <c r="JGL8" s="67" t="s">
        <v>864</v>
      </c>
      <c r="JGM8" s="68" t="s">
        <v>865</v>
      </c>
      <c r="JGN8" s="65" t="s">
        <v>862</v>
      </c>
      <c r="JGO8" s="66" t="s">
        <v>863</v>
      </c>
      <c r="JGP8" s="67" t="s">
        <v>864</v>
      </c>
      <c r="JGQ8" s="68" t="s">
        <v>865</v>
      </c>
      <c r="JGR8" s="65" t="s">
        <v>862</v>
      </c>
      <c r="JGS8" s="66" t="s">
        <v>863</v>
      </c>
      <c r="JGT8" s="67" t="s">
        <v>864</v>
      </c>
      <c r="JGU8" s="68" t="s">
        <v>865</v>
      </c>
      <c r="JGV8" s="65" t="s">
        <v>862</v>
      </c>
      <c r="JGW8" s="66" t="s">
        <v>863</v>
      </c>
      <c r="JGX8" s="67" t="s">
        <v>864</v>
      </c>
      <c r="JGY8" s="68" t="s">
        <v>865</v>
      </c>
      <c r="JGZ8" s="65" t="s">
        <v>862</v>
      </c>
      <c r="JHA8" s="66" t="s">
        <v>863</v>
      </c>
      <c r="JHB8" s="67" t="s">
        <v>864</v>
      </c>
      <c r="JHC8" s="68" t="s">
        <v>865</v>
      </c>
      <c r="JHD8" s="65" t="s">
        <v>862</v>
      </c>
      <c r="JHE8" s="66" t="s">
        <v>863</v>
      </c>
      <c r="JHF8" s="67" t="s">
        <v>864</v>
      </c>
      <c r="JHG8" s="68" t="s">
        <v>865</v>
      </c>
      <c r="JHH8" s="65" t="s">
        <v>862</v>
      </c>
      <c r="JHI8" s="66" t="s">
        <v>863</v>
      </c>
      <c r="JHJ8" s="67" t="s">
        <v>864</v>
      </c>
      <c r="JHK8" s="68" t="s">
        <v>865</v>
      </c>
      <c r="JHL8" s="65" t="s">
        <v>862</v>
      </c>
      <c r="JHM8" s="66" t="s">
        <v>863</v>
      </c>
      <c r="JHN8" s="67" t="s">
        <v>864</v>
      </c>
      <c r="JHO8" s="68" t="s">
        <v>865</v>
      </c>
      <c r="JHP8" s="65" t="s">
        <v>862</v>
      </c>
      <c r="JHQ8" s="66" t="s">
        <v>863</v>
      </c>
      <c r="JHR8" s="67" t="s">
        <v>864</v>
      </c>
      <c r="JHS8" s="68" t="s">
        <v>865</v>
      </c>
      <c r="JHT8" s="65" t="s">
        <v>862</v>
      </c>
      <c r="JHU8" s="66" t="s">
        <v>863</v>
      </c>
      <c r="JHV8" s="67" t="s">
        <v>864</v>
      </c>
      <c r="JHW8" s="68" t="s">
        <v>865</v>
      </c>
      <c r="JHX8" s="65" t="s">
        <v>862</v>
      </c>
      <c r="JHY8" s="66" t="s">
        <v>863</v>
      </c>
      <c r="JHZ8" s="67" t="s">
        <v>864</v>
      </c>
      <c r="JIA8" s="68" t="s">
        <v>865</v>
      </c>
      <c r="JIB8" s="65" t="s">
        <v>862</v>
      </c>
      <c r="JIC8" s="66" t="s">
        <v>863</v>
      </c>
      <c r="JID8" s="67" t="s">
        <v>864</v>
      </c>
      <c r="JIE8" s="68" t="s">
        <v>865</v>
      </c>
      <c r="JIF8" s="65" t="s">
        <v>862</v>
      </c>
      <c r="JIG8" s="66" t="s">
        <v>863</v>
      </c>
      <c r="JIH8" s="67" t="s">
        <v>864</v>
      </c>
      <c r="JII8" s="68" t="s">
        <v>865</v>
      </c>
      <c r="JIJ8" s="65" t="s">
        <v>862</v>
      </c>
      <c r="JIK8" s="66" t="s">
        <v>863</v>
      </c>
      <c r="JIL8" s="67" t="s">
        <v>864</v>
      </c>
      <c r="JIM8" s="68" t="s">
        <v>865</v>
      </c>
      <c r="JIN8" s="65" t="s">
        <v>862</v>
      </c>
      <c r="JIO8" s="66" t="s">
        <v>863</v>
      </c>
      <c r="JIP8" s="67" t="s">
        <v>864</v>
      </c>
      <c r="JIQ8" s="68" t="s">
        <v>865</v>
      </c>
      <c r="JIR8" s="65" t="s">
        <v>862</v>
      </c>
      <c r="JIS8" s="66" t="s">
        <v>863</v>
      </c>
      <c r="JIT8" s="67" t="s">
        <v>864</v>
      </c>
      <c r="JIU8" s="68" t="s">
        <v>865</v>
      </c>
      <c r="JIV8" s="65" t="s">
        <v>862</v>
      </c>
      <c r="JIW8" s="66" t="s">
        <v>863</v>
      </c>
      <c r="JIX8" s="67" t="s">
        <v>864</v>
      </c>
      <c r="JIY8" s="68" t="s">
        <v>865</v>
      </c>
      <c r="JIZ8" s="65" t="s">
        <v>862</v>
      </c>
      <c r="JJA8" s="66" t="s">
        <v>863</v>
      </c>
      <c r="JJB8" s="67" t="s">
        <v>864</v>
      </c>
      <c r="JJC8" s="68" t="s">
        <v>865</v>
      </c>
      <c r="JJD8" s="65" t="s">
        <v>862</v>
      </c>
      <c r="JJE8" s="66" t="s">
        <v>863</v>
      </c>
      <c r="JJF8" s="67" t="s">
        <v>864</v>
      </c>
      <c r="JJG8" s="68" t="s">
        <v>865</v>
      </c>
      <c r="JJH8" s="65" t="s">
        <v>862</v>
      </c>
      <c r="JJI8" s="66" t="s">
        <v>863</v>
      </c>
      <c r="JJJ8" s="67" t="s">
        <v>864</v>
      </c>
      <c r="JJK8" s="68" t="s">
        <v>865</v>
      </c>
      <c r="JJL8" s="65" t="s">
        <v>862</v>
      </c>
      <c r="JJM8" s="66" t="s">
        <v>863</v>
      </c>
      <c r="JJN8" s="67" t="s">
        <v>864</v>
      </c>
      <c r="JJO8" s="68" t="s">
        <v>865</v>
      </c>
      <c r="JJP8" s="65" t="s">
        <v>862</v>
      </c>
      <c r="JJQ8" s="66" t="s">
        <v>863</v>
      </c>
      <c r="JJR8" s="67" t="s">
        <v>864</v>
      </c>
      <c r="JJS8" s="68" t="s">
        <v>865</v>
      </c>
      <c r="JJT8" s="65" t="s">
        <v>862</v>
      </c>
      <c r="JJU8" s="66" t="s">
        <v>863</v>
      </c>
      <c r="JJV8" s="67" t="s">
        <v>864</v>
      </c>
      <c r="JJW8" s="68" t="s">
        <v>865</v>
      </c>
      <c r="JJX8" s="65" t="s">
        <v>862</v>
      </c>
      <c r="JJY8" s="66" t="s">
        <v>863</v>
      </c>
      <c r="JJZ8" s="67" t="s">
        <v>864</v>
      </c>
      <c r="JKA8" s="68" t="s">
        <v>865</v>
      </c>
      <c r="JKB8" s="65" t="s">
        <v>862</v>
      </c>
      <c r="JKC8" s="66" t="s">
        <v>863</v>
      </c>
      <c r="JKD8" s="67" t="s">
        <v>864</v>
      </c>
      <c r="JKE8" s="68" t="s">
        <v>865</v>
      </c>
      <c r="JKF8" s="65" t="s">
        <v>862</v>
      </c>
      <c r="JKG8" s="66" t="s">
        <v>863</v>
      </c>
      <c r="JKH8" s="67" t="s">
        <v>864</v>
      </c>
      <c r="JKI8" s="68" t="s">
        <v>865</v>
      </c>
      <c r="JKJ8" s="65" t="s">
        <v>862</v>
      </c>
      <c r="JKK8" s="66" t="s">
        <v>863</v>
      </c>
      <c r="JKL8" s="67" t="s">
        <v>864</v>
      </c>
      <c r="JKM8" s="68" t="s">
        <v>865</v>
      </c>
      <c r="JKN8" s="65" t="s">
        <v>862</v>
      </c>
      <c r="JKO8" s="66" t="s">
        <v>863</v>
      </c>
      <c r="JKP8" s="67" t="s">
        <v>864</v>
      </c>
      <c r="JKQ8" s="68" t="s">
        <v>865</v>
      </c>
      <c r="JKR8" s="65" t="s">
        <v>862</v>
      </c>
      <c r="JKS8" s="66" t="s">
        <v>863</v>
      </c>
      <c r="JKT8" s="67" t="s">
        <v>864</v>
      </c>
      <c r="JKU8" s="68" t="s">
        <v>865</v>
      </c>
      <c r="JKV8" s="65" t="s">
        <v>862</v>
      </c>
      <c r="JKW8" s="66" t="s">
        <v>863</v>
      </c>
      <c r="JKX8" s="67" t="s">
        <v>864</v>
      </c>
      <c r="JKY8" s="68" t="s">
        <v>865</v>
      </c>
      <c r="JKZ8" s="65" t="s">
        <v>862</v>
      </c>
      <c r="JLA8" s="66" t="s">
        <v>863</v>
      </c>
      <c r="JLB8" s="67" t="s">
        <v>864</v>
      </c>
      <c r="JLC8" s="68" t="s">
        <v>865</v>
      </c>
      <c r="JLD8" s="65" t="s">
        <v>862</v>
      </c>
      <c r="JLE8" s="66" t="s">
        <v>863</v>
      </c>
      <c r="JLF8" s="67" t="s">
        <v>864</v>
      </c>
      <c r="JLG8" s="68" t="s">
        <v>865</v>
      </c>
      <c r="JLH8" s="65" t="s">
        <v>862</v>
      </c>
      <c r="JLI8" s="66" t="s">
        <v>863</v>
      </c>
      <c r="JLJ8" s="67" t="s">
        <v>864</v>
      </c>
      <c r="JLK8" s="68" t="s">
        <v>865</v>
      </c>
      <c r="JLL8" s="65" t="s">
        <v>862</v>
      </c>
      <c r="JLM8" s="66" t="s">
        <v>863</v>
      </c>
      <c r="JLN8" s="67" t="s">
        <v>864</v>
      </c>
      <c r="JLO8" s="68" t="s">
        <v>865</v>
      </c>
      <c r="JLP8" s="65" t="s">
        <v>862</v>
      </c>
      <c r="JLQ8" s="66" t="s">
        <v>863</v>
      </c>
      <c r="JLR8" s="67" t="s">
        <v>864</v>
      </c>
      <c r="JLS8" s="68" t="s">
        <v>865</v>
      </c>
      <c r="JLT8" s="65" t="s">
        <v>862</v>
      </c>
      <c r="JLU8" s="66" t="s">
        <v>863</v>
      </c>
      <c r="JLV8" s="67" t="s">
        <v>864</v>
      </c>
      <c r="JLW8" s="68" t="s">
        <v>865</v>
      </c>
      <c r="JLX8" s="65" t="s">
        <v>862</v>
      </c>
      <c r="JLY8" s="66" t="s">
        <v>863</v>
      </c>
      <c r="JLZ8" s="67" t="s">
        <v>864</v>
      </c>
      <c r="JMA8" s="68" t="s">
        <v>865</v>
      </c>
      <c r="JMB8" s="65" t="s">
        <v>862</v>
      </c>
      <c r="JMC8" s="66" t="s">
        <v>863</v>
      </c>
      <c r="JMD8" s="67" t="s">
        <v>864</v>
      </c>
      <c r="JME8" s="68" t="s">
        <v>865</v>
      </c>
      <c r="JMF8" s="65" t="s">
        <v>862</v>
      </c>
      <c r="JMG8" s="66" t="s">
        <v>863</v>
      </c>
      <c r="JMH8" s="67" t="s">
        <v>864</v>
      </c>
      <c r="JMI8" s="68" t="s">
        <v>865</v>
      </c>
      <c r="JMJ8" s="65" t="s">
        <v>862</v>
      </c>
      <c r="JMK8" s="66" t="s">
        <v>863</v>
      </c>
      <c r="JML8" s="67" t="s">
        <v>864</v>
      </c>
      <c r="JMM8" s="68" t="s">
        <v>865</v>
      </c>
      <c r="JMN8" s="65" t="s">
        <v>862</v>
      </c>
      <c r="JMO8" s="66" t="s">
        <v>863</v>
      </c>
      <c r="JMP8" s="67" t="s">
        <v>864</v>
      </c>
      <c r="JMQ8" s="68" t="s">
        <v>865</v>
      </c>
      <c r="JMR8" s="65" t="s">
        <v>862</v>
      </c>
      <c r="JMS8" s="66" t="s">
        <v>863</v>
      </c>
      <c r="JMT8" s="67" t="s">
        <v>864</v>
      </c>
      <c r="JMU8" s="68" t="s">
        <v>865</v>
      </c>
      <c r="JMV8" s="65" t="s">
        <v>862</v>
      </c>
      <c r="JMW8" s="66" t="s">
        <v>863</v>
      </c>
      <c r="JMX8" s="67" t="s">
        <v>864</v>
      </c>
      <c r="JMY8" s="68" t="s">
        <v>865</v>
      </c>
      <c r="JMZ8" s="65" t="s">
        <v>862</v>
      </c>
      <c r="JNA8" s="66" t="s">
        <v>863</v>
      </c>
      <c r="JNB8" s="67" t="s">
        <v>864</v>
      </c>
      <c r="JNC8" s="68" t="s">
        <v>865</v>
      </c>
      <c r="JND8" s="65" t="s">
        <v>862</v>
      </c>
      <c r="JNE8" s="66" t="s">
        <v>863</v>
      </c>
      <c r="JNF8" s="67" t="s">
        <v>864</v>
      </c>
      <c r="JNG8" s="68" t="s">
        <v>865</v>
      </c>
      <c r="JNH8" s="65" t="s">
        <v>862</v>
      </c>
      <c r="JNI8" s="66" t="s">
        <v>863</v>
      </c>
      <c r="JNJ8" s="67" t="s">
        <v>864</v>
      </c>
      <c r="JNK8" s="68" t="s">
        <v>865</v>
      </c>
      <c r="JNL8" s="65" t="s">
        <v>862</v>
      </c>
      <c r="JNM8" s="66" t="s">
        <v>863</v>
      </c>
      <c r="JNN8" s="67" t="s">
        <v>864</v>
      </c>
      <c r="JNO8" s="68" t="s">
        <v>865</v>
      </c>
      <c r="JNP8" s="65" t="s">
        <v>862</v>
      </c>
      <c r="JNQ8" s="66" t="s">
        <v>863</v>
      </c>
      <c r="JNR8" s="67" t="s">
        <v>864</v>
      </c>
      <c r="JNS8" s="68" t="s">
        <v>865</v>
      </c>
      <c r="JNT8" s="65" t="s">
        <v>862</v>
      </c>
      <c r="JNU8" s="66" t="s">
        <v>863</v>
      </c>
      <c r="JNV8" s="67" t="s">
        <v>864</v>
      </c>
      <c r="JNW8" s="68" t="s">
        <v>865</v>
      </c>
      <c r="JNX8" s="65" t="s">
        <v>862</v>
      </c>
      <c r="JNY8" s="66" t="s">
        <v>863</v>
      </c>
      <c r="JNZ8" s="67" t="s">
        <v>864</v>
      </c>
      <c r="JOA8" s="68" t="s">
        <v>865</v>
      </c>
      <c r="JOB8" s="65" t="s">
        <v>862</v>
      </c>
      <c r="JOC8" s="66" t="s">
        <v>863</v>
      </c>
      <c r="JOD8" s="67" t="s">
        <v>864</v>
      </c>
      <c r="JOE8" s="68" t="s">
        <v>865</v>
      </c>
      <c r="JOF8" s="65" t="s">
        <v>862</v>
      </c>
      <c r="JOG8" s="66" t="s">
        <v>863</v>
      </c>
      <c r="JOH8" s="67" t="s">
        <v>864</v>
      </c>
      <c r="JOI8" s="68" t="s">
        <v>865</v>
      </c>
      <c r="JOJ8" s="65" t="s">
        <v>862</v>
      </c>
      <c r="JOK8" s="66" t="s">
        <v>863</v>
      </c>
      <c r="JOL8" s="67" t="s">
        <v>864</v>
      </c>
      <c r="JOM8" s="68" t="s">
        <v>865</v>
      </c>
      <c r="JON8" s="65" t="s">
        <v>862</v>
      </c>
      <c r="JOO8" s="66" t="s">
        <v>863</v>
      </c>
      <c r="JOP8" s="67" t="s">
        <v>864</v>
      </c>
      <c r="JOQ8" s="68" t="s">
        <v>865</v>
      </c>
      <c r="JOR8" s="65" t="s">
        <v>862</v>
      </c>
      <c r="JOS8" s="66" t="s">
        <v>863</v>
      </c>
      <c r="JOT8" s="67" t="s">
        <v>864</v>
      </c>
      <c r="JOU8" s="68" t="s">
        <v>865</v>
      </c>
      <c r="JOV8" s="65" t="s">
        <v>862</v>
      </c>
      <c r="JOW8" s="66" t="s">
        <v>863</v>
      </c>
      <c r="JOX8" s="67" t="s">
        <v>864</v>
      </c>
      <c r="JOY8" s="68" t="s">
        <v>865</v>
      </c>
      <c r="JOZ8" s="65" t="s">
        <v>862</v>
      </c>
      <c r="JPA8" s="66" t="s">
        <v>863</v>
      </c>
      <c r="JPB8" s="67" t="s">
        <v>864</v>
      </c>
      <c r="JPC8" s="68" t="s">
        <v>865</v>
      </c>
      <c r="JPD8" s="65" t="s">
        <v>862</v>
      </c>
      <c r="JPE8" s="66" t="s">
        <v>863</v>
      </c>
      <c r="JPF8" s="67" t="s">
        <v>864</v>
      </c>
      <c r="JPG8" s="68" t="s">
        <v>865</v>
      </c>
      <c r="JPH8" s="65" t="s">
        <v>862</v>
      </c>
      <c r="JPI8" s="66" t="s">
        <v>863</v>
      </c>
      <c r="JPJ8" s="67" t="s">
        <v>864</v>
      </c>
      <c r="JPK8" s="68" t="s">
        <v>865</v>
      </c>
      <c r="JPL8" s="65" t="s">
        <v>862</v>
      </c>
      <c r="JPM8" s="66" t="s">
        <v>863</v>
      </c>
      <c r="JPN8" s="67" t="s">
        <v>864</v>
      </c>
      <c r="JPO8" s="68" t="s">
        <v>865</v>
      </c>
      <c r="JPP8" s="65" t="s">
        <v>862</v>
      </c>
      <c r="JPQ8" s="66" t="s">
        <v>863</v>
      </c>
      <c r="JPR8" s="67" t="s">
        <v>864</v>
      </c>
      <c r="JPS8" s="68" t="s">
        <v>865</v>
      </c>
      <c r="JPT8" s="65" t="s">
        <v>862</v>
      </c>
      <c r="JPU8" s="66" t="s">
        <v>863</v>
      </c>
      <c r="JPV8" s="67" t="s">
        <v>864</v>
      </c>
      <c r="JPW8" s="68" t="s">
        <v>865</v>
      </c>
      <c r="JPX8" s="65" t="s">
        <v>862</v>
      </c>
      <c r="JPY8" s="66" t="s">
        <v>863</v>
      </c>
      <c r="JPZ8" s="67" t="s">
        <v>864</v>
      </c>
      <c r="JQA8" s="68" t="s">
        <v>865</v>
      </c>
      <c r="JQB8" s="65" t="s">
        <v>862</v>
      </c>
      <c r="JQC8" s="66" t="s">
        <v>863</v>
      </c>
      <c r="JQD8" s="67" t="s">
        <v>864</v>
      </c>
      <c r="JQE8" s="68" t="s">
        <v>865</v>
      </c>
      <c r="JQF8" s="65" t="s">
        <v>862</v>
      </c>
      <c r="JQG8" s="66" t="s">
        <v>863</v>
      </c>
      <c r="JQH8" s="67" t="s">
        <v>864</v>
      </c>
      <c r="JQI8" s="68" t="s">
        <v>865</v>
      </c>
      <c r="JQJ8" s="65" t="s">
        <v>862</v>
      </c>
      <c r="JQK8" s="66" t="s">
        <v>863</v>
      </c>
      <c r="JQL8" s="67" t="s">
        <v>864</v>
      </c>
      <c r="JQM8" s="68" t="s">
        <v>865</v>
      </c>
      <c r="JQN8" s="65" t="s">
        <v>862</v>
      </c>
      <c r="JQO8" s="66" t="s">
        <v>863</v>
      </c>
      <c r="JQP8" s="67" t="s">
        <v>864</v>
      </c>
      <c r="JQQ8" s="68" t="s">
        <v>865</v>
      </c>
      <c r="JQR8" s="65" t="s">
        <v>862</v>
      </c>
      <c r="JQS8" s="66" t="s">
        <v>863</v>
      </c>
      <c r="JQT8" s="67" t="s">
        <v>864</v>
      </c>
      <c r="JQU8" s="68" t="s">
        <v>865</v>
      </c>
      <c r="JQV8" s="65" t="s">
        <v>862</v>
      </c>
      <c r="JQW8" s="66" t="s">
        <v>863</v>
      </c>
      <c r="JQX8" s="67" t="s">
        <v>864</v>
      </c>
      <c r="JQY8" s="68" t="s">
        <v>865</v>
      </c>
      <c r="JQZ8" s="65" t="s">
        <v>862</v>
      </c>
      <c r="JRA8" s="66" t="s">
        <v>863</v>
      </c>
      <c r="JRB8" s="67" t="s">
        <v>864</v>
      </c>
      <c r="JRC8" s="68" t="s">
        <v>865</v>
      </c>
      <c r="JRD8" s="65" t="s">
        <v>862</v>
      </c>
      <c r="JRE8" s="66" t="s">
        <v>863</v>
      </c>
      <c r="JRF8" s="67" t="s">
        <v>864</v>
      </c>
      <c r="JRG8" s="68" t="s">
        <v>865</v>
      </c>
      <c r="JRH8" s="65" t="s">
        <v>862</v>
      </c>
      <c r="JRI8" s="66" t="s">
        <v>863</v>
      </c>
      <c r="JRJ8" s="67" t="s">
        <v>864</v>
      </c>
      <c r="JRK8" s="68" t="s">
        <v>865</v>
      </c>
      <c r="JRL8" s="65" t="s">
        <v>862</v>
      </c>
      <c r="JRM8" s="66" t="s">
        <v>863</v>
      </c>
      <c r="JRN8" s="67" t="s">
        <v>864</v>
      </c>
      <c r="JRO8" s="68" t="s">
        <v>865</v>
      </c>
      <c r="JRP8" s="65" t="s">
        <v>862</v>
      </c>
      <c r="JRQ8" s="66" t="s">
        <v>863</v>
      </c>
      <c r="JRR8" s="67" t="s">
        <v>864</v>
      </c>
      <c r="JRS8" s="68" t="s">
        <v>865</v>
      </c>
      <c r="JRT8" s="65" t="s">
        <v>862</v>
      </c>
      <c r="JRU8" s="66" t="s">
        <v>863</v>
      </c>
      <c r="JRV8" s="67" t="s">
        <v>864</v>
      </c>
      <c r="JRW8" s="68" t="s">
        <v>865</v>
      </c>
      <c r="JRX8" s="65" t="s">
        <v>862</v>
      </c>
      <c r="JRY8" s="66" t="s">
        <v>863</v>
      </c>
      <c r="JRZ8" s="67" t="s">
        <v>864</v>
      </c>
      <c r="JSA8" s="68" t="s">
        <v>865</v>
      </c>
      <c r="JSB8" s="65" t="s">
        <v>862</v>
      </c>
      <c r="JSC8" s="66" t="s">
        <v>863</v>
      </c>
      <c r="JSD8" s="67" t="s">
        <v>864</v>
      </c>
      <c r="JSE8" s="68" t="s">
        <v>865</v>
      </c>
      <c r="JSF8" s="65" t="s">
        <v>862</v>
      </c>
      <c r="JSG8" s="66" t="s">
        <v>863</v>
      </c>
      <c r="JSH8" s="67" t="s">
        <v>864</v>
      </c>
      <c r="JSI8" s="68" t="s">
        <v>865</v>
      </c>
      <c r="JSJ8" s="65" t="s">
        <v>862</v>
      </c>
      <c r="JSK8" s="66" t="s">
        <v>863</v>
      </c>
      <c r="JSL8" s="67" t="s">
        <v>864</v>
      </c>
      <c r="JSM8" s="68" t="s">
        <v>865</v>
      </c>
      <c r="JSN8" s="65" t="s">
        <v>862</v>
      </c>
      <c r="JSO8" s="66" t="s">
        <v>863</v>
      </c>
      <c r="JSP8" s="67" t="s">
        <v>864</v>
      </c>
      <c r="JSQ8" s="68" t="s">
        <v>865</v>
      </c>
      <c r="JSR8" s="65" t="s">
        <v>862</v>
      </c>
      <c r="JSS8" s="66" t="s">
        <v>863</v>
      </c>
      <c r="JST8" s="67" t="s">
        <v>864</v>
      </c>
      <c r="JSU8" s="68" t="s">
        <v>865</v>
      </c>
      <c r="JSV8" s="65" t="s">
        <v>862</v>
      </c>
      <c r="JSW8" s="66" t="s">
        <v>863</v>
      </c>
      <c r="JSX8" s="67" t="s">
        <v>864</v>
      </c>
      <c r="JSY8" s="68" t="s">
        <v>865</v>
      </c>
      <c r="JSZ8" s="65" t="s">
        <v>862</v>
      </c>
      <c r="JTA8" s="66" t="s">
        <v>863</v>
      </c>
      <c r="JTB8" s="67" t="s">
        <v>864</v>
      </c>
      <c r="JTC8" s="68" t="s">
        <v>865</v>
      </c>
      <c r="JTD8" s="65" t="s">
        <v>862</v>
      </c>
      <c r="JTE8" s="66" t="s">
        <v>863</v>
      </c>
      <c r="JTF8" s="67" t="s">
        <v>864</v>
      </c>
      <c r="JTG8" s="68" t="s">
        <v>865</v>
      </c>
      <c r="JTH8" s="65" t="s">
        <v>862</v>
      </c>
      <c r="JTI8" s="66" t="s">
        <v>863</v>
      </c>
      <c r="JTJ8" s="67" t="s">
        <v>864</v>
      </c>
      <c r="JTK8" s="68" t="s">
        <v>865</v>
      </c>
      <c r="JTL8" s="65" t="s">
        <v>862</v>
      </c>
      <c r="JTM8" s="66" t="s">
        <v>863</v>
      </c>
      <c r="JTN8" s="67" t="s">
        <v>864</v>
      </c>
      <c r="JTO8" s="68" t="s">
        <v>865</v>
      </c>
      <c r="JTP8" s="65" t="s">
        <v>862</v>
      </c>
      <c r="JTQ8" s="66" t="s">
        <v>863</v>
      </c>
      <c r="JTR8" s="67" t="s">
        <v>864</v>
      </c>
      <c r="JTS8" s="68" t="s">
        <v>865</v>
      </c>
      <c r="JTT8" s="65" t="s">
        <v>862</v>
      </c>
      <c r="JTU8" s="66" t="s">
        <v>863</v>
      </c>
      <c r="JTV8" s="67" t="s">
        <v>864</v>
      </c>
      <c r="JTW8" s="68" t="s">
        <v>865</v>
      </c>
      <c r="JTX8" s="65" t="s">
        <v>862</v>
      </c>
      <c r="JTY8" s="66" t="s">
        <v>863</v>
      </c>
      <c r="JTZ8" s="67" t="s">
        <v>864</v>
      </c>
      <c r="JUA8" s="68" t="s">
        <v>865</v>
      </c>
      <c r="JUB8" s="65" t="s">
        <v>862</v>
      </c>
      <c r="JUC8" s="66" t="s">
        <v>863</v>
      </c>
      <c r="JUD8" s="67" t="s">
        <v>864</v>
      </c>
      <c r="JUE8" s="68" t="s">
        <v>865</v>
      </c>
      <c r="JUF8" s="65" t="s">
        <v>862</v>
      </c>
      <c r="JUG8" s="66" t="s">
        <v>863</v>
      </c>
      <c r="JUH8" s="67" t="s">
        <v>864</v>
      </c>
      <c r="JUI8" s="68" t="s">
        <v>865</v>
      </c>
      <c r="JUJ8" s="65" t="s">
        <v>862</v>
      </c>
      <c r="JUK8" s="66" t="s">
        <v>863</v>
      </c>
      <c r="JUL8" s="67" t="s">
        <v>864</v>
      </c>
      <c r="JUM8" s="68" t="s">
        <v>865</v>
      </c>
      <c r="JUN8" s="65" t="s">
        <v>862</v>
      </c>
      <c r="JUO8" s="66" t="s">
        <v>863</v>
      </c>
      <c r="JUP8" s="67" t="s">
        <v>864</v>
      </c>
      <c r="JUQ8" s="68" t="s">
        <v>865</v>
      </c>
      <c r="JUR8" s="65" t="s">
        <v>862</v>
      </c>
      <c r="JUS8" s="66" t="s">
        <v>863</v>
      </c>
      <c r="JUT8" s="67" t="s">
        <v>864</v>
      </c>
      <c r="JUU8" s="68" t="s">
        <v>865</v>
      </c>
      <c r="JUV8" s="65" t="s">
        <v>862</v>
      </c>
      <c r="JUW8" s="66" t="s">
        <v>863</v>
      </c>
      <c r="JUX8" s="67" t="s">
        <v>864</v>
      </c>
      <c r="JUY8" s="68" t="s">
        <v>865</v>
      </c>
      <c r="JUZ8" s="65" t="s">
        <v>862</v>
      </c>
      <c r="JVA8" s="66" t="s">
        <v>863</v>
      </c>
      <c r="JVB8" s="67" t="s">
        <v>864</v>
      </c>
      <c r="JVC8" s="68" t="s">
        <v>865</v>
      </c>
      <c r="JVD8" s="65" t="s">
        <v>862</v>
      </c>
      <c r="JVE8" s="66" t="s">
        <v>863</v>
      </c>
      <c r="JVF8" s="67" t="s">
        <v>864</v>
      </c>
      <c r="JVG8" s="68" t="s">
        <v>865</v>
      </c>
      <c r="JVH8" s="65" t="s">
        <v>862</v>
      </c>
      <c r="JVI8" s="66" t="s">
        <v>863</v>
      </c>
      <c r="JVJ8" s="67" t="s">
        <v>864</v>
      </c>
      <c r="JVK8" s="68" t="s">
        <v>865</v>
      </c>
      <c r="JVL8" s="65" t="s">
        <v>862</v>
      </c>
      <c r="JVM8" s="66" t="s">
        <v>863</v>
      </c>
      <c r="JVN8" s="67" t="s">
        <v>864</v>
      </c>
      <c r="JVO8" s="68" t="s">
        <v>865</v>
      </c>
      <c r="JVP8" s="65" t="s">
        <v>862</v>
      </c>
      <c r="JVQ8" s="66" t="s">
        <v>863</v>
      </c>
      <c r="JVR8" s="67" t="s">
        <v>864</v>
      </c>
      <c r="JVS8" s="68" t="s">
        <v>865</v>
      </c>
      <c r="JVT8" s="65" t="s">
        <v>862</v>
      </c>
      <c r="JVU8" s="66" t="s">
        <v>863</v>
      </c>
      <c r="JVV8" s="67" t="s">
        <v>864</v>
      </c>
      <c r="JVW8" s="68" t="s">
        <v>865</v>
      </c>
      <c r="JVX8" s="65" t="s">
        <v>862</v>
      </c>
      <c r="JVY8" s="66" t="s">
        <v>863</v>
      </c>
      <c r="JVZ8" s="67" t="s">
        <v>864</v>
      </c>
      <c r="JWA8" s="68" t="s">
        <v>865</v>
      </c>
      <c r="JWB8" s="65" t="s">
        <v>862</v>
      </c>
      <c r="JWC8" s="66" t="s">
        <v>863</v>
      </c>
      <c r="JWD8" s="67" t="s">
        <v>864</v>
      </c>
      <c r="JWE8" s="68" t="s">
        <v>865</v>
      </c>
      <c r="JWF8" s="65" t="s">
        <v>862</v>
      </c>
      <c r="JWG8" s="66" t="s">
        <v>863</v>
      </c>
      <c r="JWH8" s="67" t="s">
        <v>864</v>
      </c>
      <c r="JWI8" s="68" t="s">
        <v>865</v>
      </c>
      <c r="JWJ8" s="65" t="s">
        <v>862</v>
      </c>
      <c r="JWK8" s="66" t="s">
        <v>863</v>
      </c>
      <c r="JWL8" s="67" t="s">
        <v>864</v>
      </c>
      <c r="JWM8" s="68" t="s">
        <v>865</v>
      </c>
      <c r="JWN8" s="65" t="s">
        <v>862</v>
      </c>
      <c r="JWO8" s="66" t="s">
        <v>863</v>
      </c>
      <c r="JWP8" s="67" t="s">
        <v>864</v>
      </c>
      <c r="JWQ8" s="68" t="s">
        <v>865</v>
      </c>
      <c r="JWR8" s="65" t="s">
        <v>862</v>
      </c>
      <c r="JWS8" s="66" t="s">
        <v>863</v>
      </c>
      <c r="JWT8" s="67" t="s">
        <v>864</v>
      </c>
      <c r="JWU8" s="68" t="s">
        <v>865</v>
      </c>
      <c r="JWV8" s="65" t="s">
        <v>862</v>
      </c>
      <c r="JWW8" s="66" t="s">
        <v>863</v>
      </c>
      <c r="JWX8" s="67" t="s">
        <v>864</v>
      </c>
      <c r="JWY8" s="68" t="s">
        <v>865</v>
      </c>
      <c r="JWZ8" s="65" t="s">
        <v>862</v>
      </c>
      <c r="JXA8" s="66" t="s">
        <v>863</v>
      </c>
      <c r="JXB8" s="67" t="s">
        <v>864</v>
      </c>
      <c r="JXC8" s="68" t="s">
        <v>865</v>
      </c>
      <c r="JXD8" s="65" t="s">
        <v>862</v>
      </c>
      <c r="JXE8" s="66" t="s">
        <v>863</v>
      </c>
      <c r="JXF8" s="67" t="s">
        <v>864</v>
      </c>
      <c r="JXG8" s="68" t="s">
        <v>865</v>
      </c>
      <c r="JXH8" s="65" t="s">
        <v>862</v>
      </c>
      <c r="JXI8" s="66" t="s">
        <v>863</v>
      </c>
      <c r="JXJ8" s="67" t="s">
        <v>864</v>
      </c>
      <c r="JXK8" s="68" t="s">
        <v>865</v>
      </c>
      <c r="JXL8" s="65" t="s">
        <v>862</v>
      </c>
      <c r="JXM8" s="66" t="s">
        <v>863</v>
      </c>
      <c r="JXN8" s="67" t="s">
        <v>864</v>
      </c>
      <c r="JXO8" s="68" t="s">
        <v>865</v>
      </c>
      <c r="JXP8" s="65" t="s">
        <v>862</v>
      </c>
      <c r="JXQ8" s="66" t="s">
        <v>863</v>
      </c>
      <c r="JXR8" s="67" t="s">
        <v>864</v>
      </c>
      <c r="JXS8" s="68" t="s">
        <v>865</v>
      </c>
      <c r="JXT8" s="65" t="s">
        <v>862</v>
      </c>
      <c r="JXU8" s="66" t="s">
        <v>863</v>
      </c>
      <c r="JXV8" s="67" t="s">
        <v>864</v>
      </c>
      <c r="JXW8" s="68" t="s">
        <v>865</v>
      </c>
      <c r="JXX8" s="65" t="s">
        <v>862</v>
      </c>
      <c r="JXY8" s="66" t="s">
        <v>863</v>
      </c>
      <c r="JXZ8" s="67" t="s">
        <v>864</v>
      </c>
      <c r="JYA8" s="68" t="s">
        <v>865</v>
      </c>
      <c r="JYB8" s="65" t="s">
        <v>862</v>
      </c>
      <c r="JYC8" s="66" t="s">
        <v>863</v>
      </c>
      <c r="JYD8" s="67" t="s">
        <v>864</v>
      </c>
      <c r="JYE8" s="68" t="s">
        <v>865</v>
      </c>
      <c r="JYF8" s="65" t="s">
        <v>862</v>
      </c>
      <c r="JYG8" s="66" t="s">
        <v>863</v>
      </c>
      <c r="JYH8" s="67" t="s">
        <v>864</v>
      </c>
      <c r="JYI8" s="68" t="s">
        <v>865</v>
      </c>
      <c r="JYJ8" s="65" t="s">
        <v>862</v>
      </c>
      <c r="JYK8" s="66" t="s">
        <v>863</v>
      </c>
      <c r="JYL8" s="67" t="s">
        <v>864</v>
      </c>
      <c r="JYM8" s="68" t="s">
        <v>865</v>
      </c>
      <c r="JYN8" s="65" t="s">
        <v>862</v>
      </c>
      <c r="JYO8" s="66" t="s">
        <v>863</v>
      </c>
      <c r="JYP8" s="67" t="s">
        <v>864</v>
      </c>
      <c r="JYQ8" s="68" t="s">
        <v>865</v>
      </c>
      <c r="JYR8" s="65" t="s">
        <v>862</v>
      </c>
      <c r="JYS8" s="66" t="s">
        <v>863</v>
      </c>
      <c r="JYT8" s="67" t="s">
        <v>864</v>
      </c>
      <c r="JYU8" s="68" t="s">
        <v>865</v>
      </c>
      <c r="JYV8" s="65" t="s">
        <v>862</v>
      </c>
      <c r="JYW8" s="66" t="s">
        <v>863</v>
      </c>
      <c r="JYX8" s="67" t="s">
        <v>864</v>
      </c>
      <c r="JYY8" s="68" t="s">
        <v>865</v>
      </c>
      <c r="JYZ8" s="65" t="s">
        <v>862</v>
      </c>
      <c r="JZA8" s="66" t="s">
        <v>863</v>
      </c>
      <c r="JZB8" s="67" t="s">
        <v>864</v>
      </c>
      <c r="JZC8" s="68" t="s">
        <v>865</v>
      </c>
      <c r="JZD8" s="65" t="s">
        <v>862</v>
      </c>
      <c r="JZE8" s="66" t="s">
        <v>863</v>
      </c>
      <c r="JZF8" s="67" t="s">
        <v>864</v>
      </c>
      <c r="JZG8" s="68" t="s">
        <v>865</v>
      </c>
      <c r="JZH8" s="65" t="s">
        <v>862</v>
      </c>
      <c r="JZI8" s="66" t="s">
        <v>863</v>
      </c>
      <c r="JZJ8" s="67" t="s">
        <v>864</v>
      </c>
      <c r="JZK8" s="68" t="s">
        <v>865</v>
      </c>
      <c r="JZL8" s="65" t="s">
        <v>862</v>
      </c>
      <c r="JZM8" s="66" t="s">
        <v>863</v>
      </c>
      <c r="JZN8" s="67" t="s">
        <v>864</v>
      </c>
      <c r="JZO8" s="68" t="s">
        <v>865</v>
      </c>
      <c r="JZP8" s="65" t="s">
        <v>862</v>
      </c>
      <c r="JZQ8" s="66" t="s">
        <v>863</v>
      </c>
      <c r="JZR8" s="67" t="s">
        <v>864</v>
      </c>
      <c r="JZS8" s="68" t="s">
        <v>865</v>
      </c>
      <c r="JZT8" s="65" t="s">
        <v>862</v>
      </c>
      <c r="JZU8" s="66" t="s">
        <v>863</v>
      </c>
      <c r="JZV8" s="67" t="s">
        <v>864</v>
      </c>
      <c r="JZW8" s="68" t="s">
        <v>865</v>
      </c>
      <c r="JZX8" s="65" t="s">
        <v>862</v>
      </c>
      <c r="JZY8" s="66" t="s">
        <v>863</v>
      </c>
      <c r="JZZ8" s="67" t="s">
        <v>864</v>
      </c>
      <c r="KAA8" s="68" t="s">
        <v>865</v>
      </c>
      <c r="KAB8" s="65" t="s">
        <v>862</v>
      </c>
      <c r="KAC8" s="66" t="s">
        <v>863</v>
      </c>
      <c r="KAD8" s="67" t="s">
        <v>864</v>
      </c>
      <c r="KAE8" s="68" t="s">
        <v>865</v>
      </c>
      <c r="KAF8" s="65" t="s">
        <v>862</v>
      </c>
      <c r="KAG8" s="66" t="s">
        <v>863</v>
      </c>
      <c r="KAH8" s="67" t="s">
        <v>864</v>
      </c>
      <c r="KAI8" s="68" t="s">
        <v>865</v>
      </c>
      <c r="KAJ8" s="65" t="s">
        <v>862</v>
      </c>
      <c r="KAK8" s="66" t="s">
        <v>863</v>
      </c>
      <c r="KAL8" s="67" t="s">
        <v>864</v>
      </c>
      <c r="KAM8" s="68" t="s">
        <v>865</v>
      </c>
      <c r="KAN8" s="65" t="s">
        <v>862</v>
      </c>
      <c r="KAO8" s="66" t="s">
        <v>863</v>
      </c>
      <c r="KAP8" s="67" t="s">
        <v>864</v>
      </c>
      <c r="KAQ8" s="68" t="s">
        <v>865</v>
      </c>
      <c r="KAR8" s="65" t="s">
        <v>862</v>
      </c>
      <c r="KAS8" s="66" t="s">
        <v>863</v>
      </c>
      <c r="KAT8" s="67" t="s">
        <v>864</v>
      </c>
      <c r="KAU8" s="68" t="s">
        <v>865</v>
      </c>
      <c r="KAV8" s="65" t="s">
        <v>862</v>
      </c>
      <c r="KAW8" s="66" t="s">
        <v>863</v>
      </c>
      <c r="KAX8" s="67" t="s">
        <v>864</v>
      </c>
      <c r="KAY8" s="68" t="s">
        <v>865</v>
      </c>
      <c r="KAZ8" s="65" t="s">
        <v>862</v>
      </c>
      <c r="KBA8" s="66" t="s">
        <v>863</v>
      </c>
      <c r="KBB8" s="67" t="s">
        <v>864</v>
      </c>
      <c r="KBC8" s="68" t="s">
        <v>865</v>
      </c>
      <c r="KBD8" s="65" t="s">
        <v>862</v>
      </c>
      <c r="KBE8" s="66" t="s">
        <v>863</v>
      </c>
      <c r="KBF8" s="67" t="s">
        <v>864</v>
      </c>
      <c r="KBG8" s="68" t="s">
        <v>865</v>
      </c>
      <c r="KBH8" s="65" t="s">
        <v>862</v>
      </c>
      <c r="KBI8" s="66" t="s">
        <v>863</v>
      </c>
      <c r="KBJ8" s="67" t="s">
        <v>864</v>
      </c>
      <c r="KBK8" s="68" t="s">
        <v>865</v>
      </c>
      <c r="KBL8" s="65" t="s">
        <v>862</v>
      </c>
      <c r="KBM8" s="66" t="s">
        <v>863</v>
      </c>
      <c r="KBN8" s="67" t="s">
        <v>864</v>
      </c>
      <c r="KBO8" s="68" t="s">
        <v>865</v>
      </c>
      <c r="KBP8" s="65" t="s">
        <v>862</v>
      </c>
      <c r="KBQ8" s="66" t="s">
        <v>863</v>
      </c>
      <c r="KBR8" s="67" t="s">
        <v>864</v>
      </c>
      <c r="KBS8" s="68" t="s">
        <v>865</v>
      </c>
      <c r="KBT8" s="65" t="s">
        <v>862</v>
      </c>
      <c r="KBU8" s="66" t="s">
        <v>863</v>
      </c>
      <c r="KBV8" s="67" t="s">
        <v>864</v>
      </c>
      <c r="KBW8" s="68" t="s">
        <v>865</v>
      </c>
      <c r="KBX8" s="65" t="s">
        <v>862</v>
      </c>
      <c r="KBY8" s="66" t="s">
        <v>863</v>
      </c>
      <c r="KBZ8" s="67" t="s">
        <v>864</v>
      </c>
      <c r="KCA8" s="68" t="s">
        <v>865</v>
      </c>
      <c r="KCB8" s="65" t="s">
        <v>862</v>
      </c>
      <c r="KCC8" s="66" t="s">
        <v>863</v>
      </c>
      <c r="KCD8" s="67" t="s">
        <v>864</v>
      </c>
      <c r="KCE8" s="68" t="s">
        <v>865</v>
      </c>
      <c r="KCF8" s="65" t="s">
        <v>862</v>
      </c>
      <c r="KCG8" s="66" t="s">
        <v>863</v>
      </c>
      <c r="KCH8" s="67" t="s">
        <v>864</v>
      </c>
      <c r="KCI8" s="68" t="s">
        <v>865</v>
      </c>
      <c r="KCJ8" s="65" t="s">
        <v>862</v>
      </c>
      <c r="KCK8" s="66" t="s">
        <v>863</v>
      </c>
      <c r="KCL8" s="67" t="s">
        <v>864</v>
      </c>
      <c r="KCM8" s="68" t="s">
        <v>865</v>
      </c>
      <c r="KCN8" s="65" t="s">
        <v>862</v>
      </c>
      <c r="KCO8" s="66" t="s">
        <v>863</v>
      </c>
      <c r="KCP8" s="67" t="s">
        <v>864</v>
      </c>
      <c r="KCQ8" s="68" t="s">
        <v>865</v>
      </c>
      <c r="KCR8" s="65" t="s">
        <v>862</v>
      </c>
      <c r="KCS8" s="66" t="s">
        <v>863</v>
      </c>
      <c r="KCT8" s="67" t="s">
        <v>864</v>
      </c>
      <c r="KCU8" s="68" t="s">
        <v>865</v>
      </c>
      <c r="KCV8" s="65" t="s">
        <v>862</v>
      </c>
      <c r="KCW8" s="66" t="s">
        <v>863</v>
      </c>
      <c r="KCX8" s="67" t="s">
        <v>864</v>
      </c>
      <c r="KCY8" s="68" t="s">
        <v>865</v>
      </c>
      <c r="KCZ8" s="65" t="s">
        <v>862</v>
      </c>
      <c r="KDA8" s="66" t="s">
        <v>863</v>
      </c>
      <c r="KDB8" s="67" t="s">
        <v>864</v>
      </c>
      <c r="KDC8" s="68" t="s">
        <v>865</v>
      </c>
      <c r="KDD8" s="65" t="s">
        <v>862</v>
      </c>
      <c r="KDE8" s="66" t="s">
        <v>863</v>
      </c>
      <c r="KDF8" s="67" t="s">
        <v>864</v>
      </c>
      <c r="KDG8" s="68" t="s">
        <v>865</v>
      </c>
      <c r="KDH8" s="65" t="s">
        <v>862</v>
      </c>
      <c r="KDI8" s="66" t="s">
        <v>863</v>
      </c>
      <c r="KDJ8" s="67" t="s">
        <v>864</v>
      </c>
      <c r="KDK8" s="68" t="s">
        <v>865</v>
      </c>
      <c r="KDL8" s="65" t="s">
        <v>862</v>
      </c>
      <c r="KDM8" s="66" t="s">
        <v>863</v>
      </c>
      <c r="KDN8" s="67" t="s">
        <v>864</v>
      </c>
      <c r="KDO8" s="68" t="s">
        <v>865</v>
      </c>
      <c r="KDP8" s="65" t="s">
        <v>862</v>
      </c>
      <c r="KDQ8" s="66" t="s">
        <v>863</v>
      </c>
      <c r="KDR8" s="67" t="s">
        <v>864</v>
      </c>
      <c r="KDS8" s="68" t="s">
        <v>865</v>
      </c>
      <c r="KDT8" s="65" t="s">
        <v>862</v>
      </c>
      <c r="KDU8" s="66" t="s">
        <v>863</v>
      </c>
      <c r="KDV8" s="67" t="s">
        <v>864</v>
      </c>
      <c r="KDW8" s="68" t="s">
        <v>865</v>
      </c>
      <c r="KDX8" s="65" t="s">
        <v>862</v>
      </c>
      <c r="KDY8" s="66" t="s">
        <v>863</v>
      </c>
      <c r="KDZ8" s="67" t="s">
        <v>864</v>
      </c>
      <c r="KEA8" s="68" t="s">
        <v>865</v>
      </c>
      <c r="KEB8" s="65" t="s">
        <v>862</v>
      </c>
      <c r="KEC8" s="66" t="s">
        <v>863</v>
      </c>
      <c r="KED8" s="67" t="s">
        <v>864</v>
      </c>
      <c r="KEE8" s="68" t="s">
        <v>865</v>
      </c>
      <c r="KEF8" s="65" t="s">
        <v>862</v>
      </c>
      <c r="KEG8" s="66" t="s">
        <v>863</v>
      </c>
      <c r="KEH8" s="67" t="s">
        <v>864</v>
      </c>
      <c r="KEI8" s="68" t="s">
        <v>865</v>
      </c>
      <c r="KEJ8" s="65" t="s">
        <v>862</v>
      </c>
      <c r="KEK8" s="66" t="s">
        <v>863</v>
      </c>
      <c r="KEL8" s="67" t="s">
        <v>864</v>
      </c>
      <c r="KEM8" s="68" t="s">
        <v>865</v>
      </c>
      <c r="KEN8" s="65" t="s">
        <v>862</v>
      </c>
      <c r="KEO8" s="66" t="s">
        <v>863</v>
      </c>
      <c r="KEP8" s="67" t="s">
        <v>864</v>
      </c>
      <c r="KEQ8" s="68" t="s">
        <v>865</v>
      </c>
      <c r="KER8" s="65" t="s">
        <v>862</v>
      </c>
      <c r="KES8" s="66" t="s">
        <v>863</v>
      </c>
      <c r="KET8" s="67" t="s">
        <v>864</v>
      </c>
      <c r="KEU8" s="68" t="s">
        <v>865</v>
      </c>
      <c r="KEV8" s="65" t="s">
        <v>862</v>
      </c>
      <c r="KEW8" s="66" t="s">
        <v>863</v>
      </c>
      <c r="KEX8" s="67" t="s">
        <v>864</v>
      </c>
      <c r="KEY8" s="68" t="s">
        <v>865</v>
      </c>
      <c r="KEZ8" s="65" t="s">
        <v>862</v>
      </c>
      <c r="KFA8" s="66" t="s">
        <v>863</v>
      </c>
      <c r="KFB8" s="67" t="s">
        <v>864</v>
      </c>
      <c r="KFC8" s="68" t="s">
        <v>865</v>
      </c>
      <c r="KFD8" s="65" t="s">
        <v>862</v>
      </c>
      <c r="KFE8" s="66" t="s">
        <v>863</v>
      </c>
      <c r="KFF8" s="67" t="s">
        <v>864</v>
      </c>
      <c r="KFG8" s="68" t="s">
        <v>865</v>
      </c>
      <c r="KFH8" s="65" t="s">
        <v>862</v>
      </c>
      <c r="KFI8" s="66" t="s">
        <v>863</v>
      </c>
      <c r="KFJ8" s="67" t="s">
        <v>864</v>
      </c>
      <c r="KFK8" s="68" t="s">
        <v>865</v>
      </c>
      <c r="KFL8" s="65" t="s">
        <v>862</v>
      </c>
      <c r="KFM8" s="66" t="s">
        <v>863</v>
      </c>
      <c r="KFN8" s="67" t="s">
        <v>864</v>
      </c>
      <c r="KFO8" s="68" t="s">
        <v>865</v>
      </c>
      <c r="KFP8" s="65" t="s">
        <v>862</v>
      </c>
      <c r="KFQ8" s="66" t="s">
        <v>863</v>
      </c>
      <c r="KFR8" s="67" t="s">
        <v>864</v>
      </c>
      <c r="KFS8" s="68" t="s">
        <v>865</v>
      </c>
      <c r="KFT8" s="65" t="s">
        <v>862</v>
      </c>
      <c r="KFU8" s="66" t="s">
        <v>863</v>
      </c>
      <c r="KFV8" s="67" t="s">
        <v>864</v>
      </c>
      <c r="KFW8" s="68" t="s">
        <v>865</v>
      </c>
      <c r="KFX8" s="65" t="s">
        <v>862</v>
      </c>
      <c r="KFY8" s="66" t="s">
        <v>863</v>
      </c>
      <c r="KFZ8" s="67" t="s">
        <v>864</v>
      </c>
      <c r="KGA8" s="68" t="s">
        <v>865</v>
      </c>
      <c r="KGB8" s="65" t="s">
        <v>862</v>
      </c>
      <c r="KGC8" s="66" t="s">
        <v>863</v>
      </c>
      <c r="KGD8" s="67" t="s">
        <v>864</v>
      </c>
      <c r="KGE8" s="68" t="s">
        <v>865</v>
      </c>
      <c r="KGF8" s="65" t="s">
        <v>862</v>
      </c>
      <c r="KGG8" s="66" t="s">
        <v>863</v>
      </c>
      <c r="KGH8" s="67" t="s">
        <v>864</v>
      </c>
      <c r="KGI8" s="68" t="s">
        <v>865</v>
      </c>
      <c r="KGJ8" s="65" t="s">
        <v>862</v>
      </c>
      <c r="KGK8" s="66" t="s">
        <v>863</v>
      </c>
      <c r="KGL8" s="67" t="s">
        <v>864</v>
      </c>
      <c r="KGM8" s="68" t="s">
        <v>865</v>
      </c>
      <c r="KGN8" s="65" t="s">
        <v>862</v>
      </c>
      <c r="KGO8" s="66" t="s">
        <v>863</v>
      </c>
      <c r="KGP8" s="67" t="s">
        <v>864</v>
      </c>
      <c r="KGQ8" s="68" t="s">
        <v>865</v>
      </c>
      <c r="KGR8" s="65" t="s">
        <v>862</v>
      </c>
      <c r="KGS8" s="66" t="s">
        <v>863</v>
      </c>
      <c r="KGT8" s="67" t="s">
        <v>864</v>
      </c>
      <c r="KGU8" s="68" t="s">
        <v>865</v>
      </c>
      <c r="KGV8" s="65" t="s">
        <v>862</v>
      </c>
      <c r="KGW8" s="66" t="s">
        <v>863</v>
      </c>
      <c r="KGX8" s="67" t="s">
        <v>864</v>
      </c>
      <c r="KGY8" s="68" t="s">
        <v>865</v>
      </c>
      <c r="KGZ8" s="65" t="s">
        <v>862</v>
      </c>
      <c r="KHA8" s="66" t="s">
        <v>863</v>
      </c>
      <c r="KHB8" s="67" t="s">
        <v>864</v>
      </c>
      <c r="KHC8" s="68" t="s">
        <v>865</v>
      </c>
      <c r="KHD8" s="65" t="s">
        <v>862</v>
      </c>
      <c r="KHE8" s="66" t="s">
        <v>863</v>
      </c>
      <c r="KHF8" s="67" t="s">
        <v>864</v>
      </c>
      <c r="KHG8" s="68" t="s">
        <v>865</v>
      </c>
      <c r="KHH8" s="65" t="s">
        <v>862</v>
      </c>
      <c r="KHI8" s="66" t="s">
        <v>863</v>
      </c>
      <c r="KHJ8" s="67" t="s">
        <v>864</v>
      </c>
      <c r="KHK8" s="68" t="s">
        <v>865</v>
      </c>
      <c r="KHL8" s="65" t="s">
        <v>862</v>
      </c>
      <c r="KHM8" s="66" t="s">
        <v>863</v>
      </c>
      <c r="KHN8" s="67" t="s">
        <v>864</v>
      </c>
      <c r="KHO8" s="68" t="s">
        <v>865</v>
      </c>
      <c r="KHP8" s="65" t="s">
        <v>862</v>
      </c>
      <c r="KHQ8" s="66" t="s">
        <v>863</v>
      </c>
      <c r="KHR8" s="67" t="s">
        <v>864</v>
      </c>
      <c r="KHS8" s="68" t="s">
        <v>865</v>
      </c>
      <c r="KHT8" s="65" t="s">
        <v>862</v>
      </c>
      <c r="KHU8" s="66" t="s">
        <v>863</v>
      </c>
      <c r="KHV8" s="67" t="s">
        <v>864</v>
      </c>
      <c r="KHW8" s="68" t="s">
        <v>865</v>
      </c>
      <c r="KHX8" s="65" t="s">
        <v>862</v>
      </c>
      <c r="KHY8" s="66" t="s">
        <v>863</v>
      </c>
      <c r="KHZ8" s="67" t="s">
        <v>864</v>
      </c>
      <c r="KIA8" s="68" t="s">
        <v>865</v>
      </c>
      <c r="KIB8" s="65" t="s">
        <v>862</v>
      </c>
      <c r="KIC8" s="66" t="s">
        <v>863</v>
      </c>
      <c r="KID8" s="67" t="s">
        <v>864</v>
      </c>
      <c r="KIE8" s="68" t="s">
        <v>865</v>
      </c>
      <c r="KIF8" s="65" t="s">
        <v>862</v>
      </c>
      <c r="KIG8" s="66" t="s">
        <v>863</v>
      </c>
      <c r="KIH8" s="67" t="s">
        <v>864</v>
      </c>
      <c r="KII8" s="68" t="s">
        <v>865</v>
      </c>
      <c r="KIJ8" s="65" t="s">
        <v>862</v>
      </c>
      <c r="KIK8" s="66" t="s">
        <v>863</v>
      </c>
      <c r="KIL8" s="67" t="s">
        <v>864</v>
      </c>
      <c r="KIM8" s="68" t="s">
        <v>865</v>
      </c>
      <c r="KIN8" s="65" t="s">
        <v>862</v>
      </c>
      <c r="KIO8" s="66" t="s">
        <v>863</v>
      </c>
      <c r="KIP8" s="67" t="s">
        <v>864</v>
      </c>
      <c r="KIQ8" s="68" t="s">
        <v>865</v>
      </c>
      <c r="KIR8" s="65" t="s">
        <v>862</v>
      </c>
      <c r="KIS8" s="66" t="s">
        <v>863</v>
      </c>
      <c r="KIT8" s="67" t="s">
        <v>864</v>
      </c>
      <c r="KIU8" s="68" t="s">
        <v>865</v>
      </c>
      <c r="KIV8" s="65" t="s">
        <v>862</v>
      </c>
      <c r="KIW8" s="66" t="s">
        <v>863</v>
      </c>
      <c r="KIX8" s="67" t="s">
        <v>864</v>
      </c>
      <c r="KIY8" s="68" t="s">
        <v>865</v>
      </c>
      <c r="KIZ8" s="65" t="s">
        <v>862</v>
      </c>
      <c r="KJA8" s="66" t="s">
        <v>863</v>
      </c>
      <c r="KJB8" s="67" t="s">
        <v>864</v>
      </c>
      <c r="KJC8" s="68" t="s">
        <v>865</v>
      </c>
      <c r="KJD8" s="65" t="s">
        <v>862</v>
      </c>
      <c r="KJE8" s="66" t="s">
        <v>863</v>
      </c>
      <c r="KJF8" s="67" t="s">
        <v>864</v>
      </c>
      <c r="KJG8" s="68" t="s">
        <v>865</v>
      </c>
      <c r="KJH8" s="65" t="s">
        <v>862</v>
      </c>
      <c r="KJI8" s="66" t="s">
        <v>863</v>
      </c>
      <c r="KJJ8" s="67" t="s">
        <v>864</v>
      </c>
      <c r="KJK8" s="68" t="s">
        <v>865</v>
      </c>
      <c r="KJL8" s="65" t="s">
        <v>862</v>
      </c>
      <c r="KJM8" s="66" t="s">
        <v>863</v>
      </c>
      <c r="KJN8" s="67" t="s">
        <v>864</v>
      </c>
      <c r="KJO8" s="68" t="s">
        <v>865</v>
      </c>
      <c r="KJP8" s="65" t="s">
        <v>862</v>
      </c>
      <c r="KJQ8" s="66" t="s">
        <v>863</v>
      </c>
      <c r="KJR8" s="67" t="s">
        <v>864</v>
      </c>
      <c r="KJS8" s="68" t="s">
        <v>865</v>
      </c>
      <c r="KJT8" s="65" t="s">
        <v>862</v>
      </c>
      <c r="KJU8" s="66" t="s">
        <v>863</v>
      </c>
      <c r="KJV8" s="67" t="s">
        <v>864</v>
      </c>
      <c r="KJW8" s="68" t="s">
        <v>865</v>
      </c>
      <c r="KJX8" s="65" t="s">
        <v>862</v>
      </c>
      <c r="KJY8" s="66" t="s">
        <v>863</v>
      </c>
      <c r="KJZ8" s="67" t="s">
        <v>864</v>
      </c>
      <c r="KKA8" s="68" t="s">
        <v>865</v>
      </c>
      <c r="KKB8" s="65" t="s">
        <v>862</v>
      </c>
      <c r="KKC8" s="66" t="s">
        <v>863</v>
      </c>
      <c r="KKD8" s="67" t="s">
        <v>864</v>
      </c>
      <c r="KKE8" s="68" t="s">
        <v>865</v>
      </c>
      <c r="KKF8" s="65" t="s">
        <v>862</v>
      </c>
      <c r="KKG8" s="66" t="s">
        <v>863</v>
      </c>
      <c r="KKH8" s="67" t="s">
        <v>864</v>
      </c>
      <c r="KKI8" s="68" t="s">
        <v>865</v>
      </c>
      <c r="KKJ8" s="65" t="s">
        <v>862</v>
      </c>
      <c r="KKK8" s="66" t="s">
        <v>863</v>
      </c>
      <c r="KKL8" s="67" t="s">
        <v>864</v>
      </c>
      <c r="KKM8" s="68" t="s">
        <v>865</v>
      </c>
      <c r="KKN8" s="65" t="s">
        <v>862</v>
      </c>
      <c r="KKO8" s="66" t="s">
        <v>863</v>
      </c>
      <c r="KKP8" s="67" t="s">
        <v>864</v>
      </c>
      <c r="KKQ8" s="68" t="s">
        <v>865</v>
      </c>
      <c r="KKR8" s="65" t="s">
        <v>862</v>
      </c>
      <c r="KKS8" s="66" t="s">
        <v>863</v>
      </c>
      <c r="KKT8" s="67" t="s">
        <v>864</v>
      </c>
      <c r="KKU8" s="68" t="s">
        <v>865</v>
      </c>
      <c r="KKV8" s="65" t="s">
        <v>862</v>
      </c>
      <c r="KKW8" s="66" t="s">
        <v>863</v>
      </c>
      <c r="KKX8" s="67" t="s">
        <v>864</v>
      </c>
      <c r="KKY8" s="68" t="s">
        <v>865</v>
      </c>
      <c r="KKZ8" s="65" t="s">
        <v>862</v>
      </c>
      <c r="KLA8" s="66" t="s">
        <v>863</v>
      </c>
      <c r="KLB8" s="67" t="s">
        <v>864</v>
      </c>
      <c r="KLC8" s="68" t="s">
        <v>865</v>
      </c>
      <c r="KLD8" s="65" t="s">
        <v>862</v>
      </c>
      <c r="KLE8" s="66" t="s">
        <v>863</v>
      </c>
      <c r="KLF8" s="67" t="s">
        <v>864</v>
      </c>
      <c r="KLG8" s="68" t="s">
        <v>865</v>
      </c>
      <c r="KLH8" s="65" t="s">
        <v>862</v>
      </c>
      <c r="KLI8" s="66" t="s">
        <v>863</v>
      </c>
      <c r="KLJ8" s="67" t="s">
        <v>864</v>
      </c>
      <c r="KLK8" s="68" t="s">
        <v>865</v>
      </c>
      <c r="KLL8" s="65" t="s">
        <v>862</v>
      </c>
      <c r="KLM8" s="66" t="s">
        <v>863</v>
      </c>
      <c r="KLN8" s="67" t="s">
        <v>864</v>
      </c>
      <c r="KLO8" s="68" t="s">
        <v>865</v>
      </c>
      <c r="KLP8" s="65" t="s">
        <v>862</v>
      </c>
      <c r="KLQ8" s="66" t="s">
        <v>863</v>
      </c>
      <c r="KLR8" s="67" t="s">
        <v>864</v>
      </c>
      <c r="KLS8" s="68" t="s">
        <v>865</v>
      </c>
      <c r="KLT8" s="65" t="s">
        <v>862</v>
      </c>
      <c r="KLU8" s="66" t="s">
        <v>863</v>
      </c>
      <c r="KLV8" s="67" t="s">
        <v>864</v>
      </c>
      <c r="KLW8" s="68" t="s">
        <v>865</v>
      </c>
      <c r="KLX8" s="65" t="s">
        <v>862</v>
      </c>
      <c r="KLY8" s="66" t="s">
        <v>863</v>
      </c>
      <c r="KLZ8" s="67" t="s">
        <v>864</v>
      </c>
      <c r="KMA8" s="68" t="s">
        <v>865</v>
      </c>
      <c r="KMB8" s="65" t="s">
        <v>862</v>
      </c>
      <c r="KMC8" s="66" t="s">
        <v>863</v>
      </c>
      <c r="KMD8" s="67" t="s">
        <v>864</v>
      </c>
      <c r="KME8" s="68" t="s">
        <v>865</v>
      </c>
      <c r="KMF8" s="65" t="s">
        <v>862</v>
      </c>
      <c r="KMG8" s="66" t="s">
        <v>863</v>
      </c>
      <c r="KMH8" s="67" t="s">
        <v>864</v>
      </c>
      <c r="KMI8" s="68" t="s">
        <v>865</v>
      </c>
      <c r="KMJ8" s="65" t="s">
        <v>862</v>
      </c>
      <c r="KMK8" s="66" t="s">
        <v>863</v>
      </c>
      <c r="KML8" s="67" t="s">
        <v>864</v>
      </c>
      <c r="KMM8" s="68" t="s">
        <v>865</v>
      </c>
      <c r="KMN8" s="65" t="s">
        <v>862</v>
      </c>
      <c r="KMO8" s="66" t="s">
        <v>863</v>
      </c>
      <c r="KMP8" s="67" t="s">
        <v>864</v>
      </c>
      <c r="KMQ8" s="68" t="s">
        <v>865</v>
      </c>
      <c r="KMR8" s="65" t="s">
        <v>862</v>
      </c>
      <c r="KMS8" s="66" t="s">
        <v>863</v>
      </c>
      <c r="KMT8" s="67" t="s">
        <v>864</v>
      </c>
      <c r="KMU8" s="68" t="s">
        <v>865</v>
      </c>
      <c r="KMV8" s="65" t="s">
        <v>862</v>
      </c>
      <c r="KMW8" s="66" t="s">
        <v>863</v>
      </c>
      <c r="KMX8" s="67" t="s">
        <v>864</v>
      </c>
      <c r="KMY8" s="68" t="s">
        <v>865</v>
      </c>
      <c r="KMZ8" s="65" t="s">
        <v>862</v>
      </c>
      <c r="KNA8" s="66" t="s">
        <v>863</v>
      </c>
      <c r="KNB8" s="67" t="s">
        <v>864</v>
      </c>
      <c r="KNC8" s="68" t="s">
        <v>865</v>
      </c>
      <c r="KND8" s="65" t="s">
        <v>862</v>
      </c>
      <c r="KNE8" s="66" t="s">
        <v>863</v>
      </c>
      <c r="KNF8" s="67" t="s">
        <v>864</v>
      </c>
      <c r="KNG8" s="68" t="s">
        <v>865</v>
      </c>
      <c r="KNH8" s="65" t="s">
        <v>862</v>
      </c>
      <c r="KNI8" s="66" t="s">
        <v>863</v>
      </c>
      <c r="KNJ8" s="67" t="s">
        <v>864</v>
      </c>
      <c r="KNK8" s="68" t="s">
        <v>865</v>
      </c>
      <c r="KNL8" s="65" t="s">
        <v>862</v>
      </c>
      <c r="KNM8" s="66" t="s">
        <v>863</v>
      </c>
      <c r="KNN8" s="67" t="s">
        <v>864</v>
      </c>
      <c r="KNO8" s="68" t="s">
        <v>865</v>
      </c>
      <c r="KNP8" s="65" t="s">
        <v>862</v>
      </c>
      <c r="KNQ8" s="66" t="s">
        <v>863</v>
      </c>
      <c r="KNR8" s="67" t="s">
        <v>864</v>
      </c>
      <c r="KNS8" s="68" t="s">
        <v>865</v>
      </c>
      <c r="KNT8" s="65" t="s">
        <v>862</v>
      </c>
      <c r="KNU8" s="66" t="s">
        <v>863</v>
      </c>
      <c r="KNV8" s="67" t="s">
        <v>864</v>
      </c>
      <c r="KNW8" s="68" t="s">
        <v>865</v>
      </c>
      <c r="KNX8" s="65" t="s">
        <v>862</v>
      </c>
      <c r="KNY8" s="66" t="s">
        <v>863</v>
      </c>
      <c r="KNZ8" s="67" t="s">
        <v>864</v>
      </c>
      <c r="KOA8" s="68" t="s">
        <v>865</v>
      </c>
      <c r="KOB8" s="65" t="s">
        <v>862</v>
      </c>
      <c r="KOC8" s="66" t="s">
        <v>863</v>
      </c>
      <c r="KOD8" s="67" t="s">
        <v>864</v>
      </c>
      <c r="KOE8" s="68" t="s">
        <v>865</v>
      </c>
      <c r="KOF8" s="65" t="s">
        <v>862</v>
      </c>
      <c r="KOG8" s="66" t="s">
        <v>863</v>
      </c>
      <c r="KOH8" s="67" t="s">
        <v>864</v>
      </c>
      <c r="KOI8" s="68" t="s">
        <v>865</v>
      </c>
      <c r="KOJ8" s="65" t="s">
        <v>862</v>
      </c>
      <c r="KOK8" s="66" t="s">
        <v>863</v>
      </c>
      <c r="KOL8" s="67" t="s">
        <v>864</v>
      </c>
      <c r="KOM8" s="68" t="s">
        <v>865</v>
      </c>
      <c r="KON8" s="65" t="s">
        <v>862</v>
      </c>
      <c r="KOO8" s="66" t="s">
        <v>863</v>
      </c>
      <c r="KOP8" s="67" t="s">
        <v>864</v>
      </c>
      <c r="KOQ8" s="68" t="s">
        <v>865</v>
      </c>
      <c r="KOR8" s="65" t="s">
        <v>862</v>
      </c>
      <c r="KOS8" s="66" t="s">
        <v>863</v>
      </c>
      <c r="KOT8" s="67" t="s">
        <v>864</v>
      </c>
      <c r="KOU8" s="68" t="s">
        <v>865</v>
      </c>
      <c r="KOV8" s="65" t="s">
        <v>862</v>
      </c>
      <c r="KOW8" s="66" t="s">
        <v>863</v>
      </c>
      <c r="KOX8" s="67" t="s">
        <v>864</v>
      </c>
      <c r="KOY8" s="68" t="s">
        <v>865</v>
      </c>
      <c r="KOZ8" s="65" t="s">
        <v>862</v>
      </c>
      <c r="KPA8" s="66" t="s">
        <v>863</v>
      </c>
      <c r="KPB8" s="67" t="s">
        <v>864</v>
      </c>
      <c r="KPC8" s="68" t="s">
        <v>865</v>
      </c>
      <c r="KPD8" s="65" t="s">
        <v>862</v>
      </c>
      <c r="KPE8" s="66" t="s">
        <v>863</v>
      </c>
      <c r="KPF8" s="67" t="s">
        <v>864</v>
      </c>
      <c r="KPG8" s="68" t="s">
        <v>865</v>
      </c>
      <c r="KPH8" s="65" t="s">
        <v>862</v>
      </c>
      <c r="KPI8" s="66" t="s">
        <v>863</v>
      </c>
      <c r="KPJ8" s="67" t="s">
        <v>864</v>
      </c>
      <c r="KPK8" s="68" t="s">
        <v>865</v>
      </c>
      <c r="KPL8" s="65" t="s">
        <v>862</v>
      </c>
      <c r="KPM8" s="66" t="s">
        <v>863</v>
      </c>
      <c r="KPN8" s="67" t="s">
        <v>864</v>
      </c>
      <c r="KPO8" s="68" t="s">
        <v>865</v>
      </c>
      <c r="KPP8" s="65" t="s">
        <v>862</v>
      </c>
      <c r="KPQ8" s="66" t="s">
        <v>863</v>
      </c>
      <c r="KPR8" s="67" t="s">
        <v>864</v>
      </c>
      <c r="KPS8" s="68" t="s">
        <v>865</v>
      </c>
      <c r="KPT8" s="65" t="s">
        <v>862</v>
      </c>
      <c r="KPU8" s="66" t="s">
        <v>863</v>
      </c>
      <c r="KPV8" s="67" t="s">
        <v>864</v>
      </c>
      <c r="KPW8" s="68" t="s">
        <v>865</v>
      </c>
      <c r="KPX8" s="65" t="s">
        <v>862</v>
      </c>
      <c r="KPY8" s="66" t="s">
        <v>863</v>
      </c>
      <c r="KPZ8" s="67" t="s">
        <v>864</v>
      </c>
      <c r="KQA8" s="68" t="s">
        <v>865</v>
      </c>
      <c r="KQB8" s="65" t="s">
        <v>862</v>
      </c>
      <c r="KQC8" s="66" t="s">
        <v>863</v>
      </c>
      <c r="KQD8" s="67" t="s">
        <v>864</v>
      </c>
      <c r="KQE8" s="68" t="s">
        <v>865</v>
      </c>
      <c r="KQF8" s="65" t="s">
        <v>862</v>
      </c>
      <c r="KQG8" s="66" t="s">
        <v>863</v>
      </c>
      <c r="KQH8" s="67" t="s">
        <v>864</v>
      </c>
      <c r="KQI8" s="68" t="s">
        <v>865</v>
      </c>
      <c r="KQJ8" s="65" t="s">
        <v>862</v>
      </c>
      <c r="KQK8" s="66" t="s">
        <v>863</v>
      </c>
      <c r="KQL8" s="67" t="s">
        <v>864</v>
      </c>
      <c r="KQM8" s="68" t="s">
        <v>865</v>
      </c>
      <c r="KQN8" s="65" t="s">
        <v>862</v>
      </c>
      <c r="KQO8" s="66" t="s">
        <v>863</v>
      </c>
      <c r="KQP8" s="67" t="s">
        <v>864</v>
      </c>
      <c r="KQQ8" s="68" t="s">
        <v>865</v>
      </c>
      <c r="KQR8" s="65" t="s">
        <v>862</v>
      </c>
      <c r="KQS8" s="66" t="s">
        <v>863</v>
      </c>
      <c r="KQT8" s="67" t="s">
        <v>864</v>
      </c>
      <c r="KQU8" s="68" t="s">
        <v>865</v>
      </c>
      <c r="KQV8" s="65" t="s">
        <v>862</v>
      </c>
      <c r="KQW8" s="66" t="s">
        <v>863</v>
      </c>
      <c r="KQX8" s="67" t="s">
        <v>864</v>
      </c>
      <c r="KQY8" s="68" t="s">
        <v>865</v>
      </c>
      <c r="KQZ8" s="65" t="s">
        <v>862</v>
      </c>
      <c r="KRA8" s="66" t="s">
        <v>863</v>
      </c>
      <c r="KRB8" s="67" t="s">
        <v>864</v>
      </c>
      <c r="KRC8" s="68" t="s">
        <v>865</v>
      </c>
      <c r="KRD8" s="65" t="s">
        <v>862</v>
      </c>
      <c r="KRE8" s="66" t="s">
        <v>863</v>
      </c>
      <c r="KRF8" s="67" t="s">
        <v>864</v>
      </c>
      <c r="KRG8" s="68" t="s">
        <v>865</v>
      </c>
      <c r="KRH8" s="65" t="s">
        <v>862</v>
      </c>
      <c r="KRI8" s="66" t="s">
        <v>863</v>
      </c>
      <c r="KRJ8" s="67" t="s">
        <v>864</v>
      </c>
      <c r="KRK8" s="68" t="s">
        <v>865</v>
      </c>
      <c r="KRL8" s="65" t="s">
        <v>862</v>
      </c>
      <c r="KRM8" s="66" t="s">
        <v>863</v>
      </c>
      <c r="KRN8" s="67" t="s">
        <v>864</v>
      </c>
      <c r="KRO8" s="68" t="s">
        <v>865</v>
      </c>
      <c r="KRP8" s="65" t="s">
        <v>862</v>
      </c>
      <c r="KRQ8" s="66" t="s">
        <v>863</v>
      </c>
      <c r="KRR8" s="67" t="s">
        <v>864</v>
      </c>
      <c r="KRS8" s="68" t="s">
        <v>865</v>
      </c>
      <c r="KRT8" s="65" t="s">
        <v>862</v>
      </c>
      <c r="KRU8" s="66" t="s">
        <v>863</v>
      </c>
      <c r="KRV8" s="67" t="s">
        <v>864</v>
      </c>
      <c r="KRW8" s="68" t="s">
        <v>865</v>
      </c>
      <c r="KRX8" s="65" t="s">
        <v>862</v>
      </c>
      <c r="KRY8" s="66" t="s">
        <v>863</v>
      </c>
      <c r="KRZ8" s="67" t="s">
        <v>864</v>
      </c>
      <c r="KSA8" s="68" t="s">
        <v>865</v>
      </c>
      <c r="KSB8" s="65" t="s">
        <v>862</v>
      </c>
      <c r="KSC8" s="66" t="s">
        <v>863</v>
      </c>
      <c r="KSD8" s="67" t="s">
        <v>864</v>
      </c>
      <c r="KSE8" s="68" t="s">
        <v>865</v>
      </c>
      <c r="KSF8" s="65" t="s">
        <v>862</v>
      </c>
      <c r="KSG8" s="66" t="s">
        <v>863</v>
      </c>
      <c r="KSH8" s="67" t="s">
        <v>864</v>
      </c>
      <c r="KSI8" s="68" t="s">
        <v>865</v>
      </c>
      <c r="KSJ8" s="65" t="s">
        <v>862</v>
      </c>
      <c r="KSK8" s="66" t="s">
        <v>863</v>
      </c>
      <c r="KSL8" s="67" t="s">
        <v>864</v>
      </c>
      <c r="KSM8" s="68" t="s">
        <v>865</v>
      </c>
      <c r="KSN8" s="65" t="s">
        <v>862</v>
      </c>
      <c r="KSO8" s="66" t="s">
        <v>863</v>
      </c>
      <c r="KSP8" s="67" t="s">
        <v>864</v>
      </c>
      <c r="KSQ8" s="68" t="s">
        <v>865</v>
      </c>
      <c r="KSR8" s="65" t="s">
        <v>862</v>
      </c>
      <c r="KSS8" s="66" t="s">
        <v>863</v>
      </c>
      <c r="KST8" s="67" t="s">
        <v>864</v>
      </c>
      <c r="KSU8" s="68" t="s">
        <v>865</v>
      </c>
      <c r="KSV8" s="65" t="s">
        <v>862</v>
      </c>
      <c r="KSW8" s="66" t="s">
        <v>863</v>
      </c>
      <c r="KSX8" s="67" t="s">
        <v>864</v>
      </c>
      <c r="KSY8" s="68" t="s">
        <v>865</v>
      </c>
      <c r="KSZ8" s="65" t="s">
        <v>862</v>
      </c>
      <c r="KTA8" s="66" t="s">
        <v>863</v>
      </c>
      <c r="KTB8" s="67" t="s">
        <v>864</v>
      </c>
      <c r="KTC8" s="68" t="s">
        <v>865</v>
      </c>
      <c r="KTD8" s="65" t="s">
        <v>862</v>
      </c>
      <c r="KTE8" s="66" t="s">
        <v>863</v>
      </c>
      <c r="KTF8" s="67" t="s">
        <v>864</v>
      </c>
      <c r="KTG8" s="68" t="s">
        <v>865</v>
      </c>
      <c r="KTH8" s="65" t="s">
        <v>862</v>
      </c>
      <c r="KTI8" s="66" t="s">
        <v>863</v>
      </c>
      <c r="KTJ8" s="67" t="s">
        <v>864</v>
      </c>
      <c r="KTK8" s="68" t="s">
        <v>865</v>
      </c>
      <c r="KTL8" s="65" t="s">
        <v>862</v>
      </c>
      <c r="KTM8" s="66" t="s">
        <v>863</v>
      </c>
      <c r="KTN8" s="67" t="s">
        <v>864</v>
      </c>
      <c r="KTO8" s="68" t="s">
        <v>865</v>
      </c>
      <c r="KTP8" s="65" t="s">
        <v>862</v>
      </c>
      <c r="KTQ8" s="66" t="s">
        <v>863</v>
      </c>
      <c r="KTR8" s="67" t="s">
        <v>864</v>
      </c>
      <c r="KTS8" s="68" t="s">
        <v>865</v>
      </c>
      <c r="KTT8" s="65" t="s">
        <v>862</v>
      </c>
      <c r="KTU8" s="66" t="s">
        <v>863</v>
      </c>
      <c r="KTV8" s="67" t="s">
        <v>864</v>
      </c>
      <c r="KTW8" s="68" t="s">
        <v>865</v>
      </c>
      <c r="KTX8" s="65" t="s">
        <v>862</v>
      </c>
      <c r="KTY8" s="66" t="s">
        <v>863</v>
      </c>
      <c r="KTZ8" s="67" t="s">
        <v>864</v>
      </c>
      <c r="KUA8" s="68" t="s">
        <v>865</v>
      </c>
      <c r="KUB8" s="65" t="s">
        <v>862</v>
      </c>
      <c r="KUC8" s="66" t="s">
        <v>863</v>
      </c>
      <c r="KUD8" s="67" t="s">
        <v>864</v>
      </c>
      <c r="KUE8" s="68" t="s">
        <v>865</v>
      </c>
      <c r="KUF8" s="65" t="s">
        <v>862</v>
      </c>
      <c r="KUG8" s="66" t="s">
        <v>863</v>
      </c>
      <c r="KUH8" s="67" t="s">
        <v>864</v>
      </c>
      <c r="KUI8" s="68" t="s">
        <v>865</v>
      </c>
      <c r="KUJ8" s="65" t="s">
        <v>862</v>
      </c>
      <c r="KUK8" s="66" t="s">
        <v>863</v>
      </c>
      <c r="KUL8" s="67" t="s">
        <v>864</v>
      </c>
      <c r="KUM8" s="68" t="s">
        <v>865</v>
      </c>
      <c r="KUN8" s="65" t="s">
        <v>862</v>
      </c>
      <c r="KUO8" s="66" t="s">
        <v>863</v>
      </c>
      <c r="KUP8" s="67" t="s">
        <v>864</v>
      </c>
      <c r="KUQ8" s="68" t="s">
        <v>865</v>
      </c>
      <c r="KUR8" s="65" t="s">
        <v>862</v>
      </c>
      <c r="KUS8" s="66" t="s">
        <v>863</v>
      </c>
      <c r="KUT8" s="67" t="s">
        <v>864</v>
      </c>
      <c r="KUU8" s="68" t="s">
        <v>865</v>
      </c>
      <c r="KUV8" s="65" t="s">
        <v>862</v>
      </c>
      <c r="KUW8" s="66" t="s">
        <v>863</v>
      </c>
      <c r="KUX8" s="67" t="s">
        <v>864</v>
      </c>
      <c r="KUY8" s="68" t="s">
        <v>865</v>
      </c>
      <c r="KUZ8" s="65" t="s">
        <v>862</v>
      </c>
      <c r="KVA8" s="66" t="s">
        <v>863</v>
      </c>
      <c r="KVB8" s="67" t="s">
        <v>864</v>
      </c>
      <c r="KVC8" s="68" t="s">
        <v>865</v>
      </c>
      <c r="KVD8" s="65" t="s">
        <v>862</v>
      </c>
      <c r="KVE8" s="66" t="s">
        <v>863</v>
      </c>
      <c r="KVF8" s="67" t="s">
        <v>864</v>
      </c>
      <c r="KVG8" s="68" t="s">
        <v>865</v>
      </c>
      <c r="KVH8" s="65" t="s">
        <v>862</v>
      </c>
      <c r="KVI8" s="66" t="s">
        <v>863</v>
      </c>
      <c r="KVJ8" s="67" t="s">
        <v>864</v>
      </c>
      <c r="KVK8" s="68" t="s">
        <v>865</v>
      </c>
      <c r="KVL8" s="65" t="s">
        <v>862</v>
      </c>
      <c r="KVM8" s="66" t="s">
        <v>863</v>
      </c>
      <c r="KVN8" s="67" t="s">
        <v>864</v>
      </c>
      <c r="KVO8" s="68" t="s">
        <v>865</v>
      </c>
      <c r="KVP8" s="65" t="s">
        <v>862</v>
      </c>
      <c r="KVQ8" s="66" t="s">
        <v>863</v>
      </c>
      <c r="KVR8" s="67" t="s">
        <v>864</v>
      </c>
      <c r="KVS8" s="68" t="s">
        <v>865</v>
      </c>
      <c r="KVT8" s="65" t="s">
        <v>862</v>
      </c>
      <c r="KVU8" s="66" t="s">
        <v>863</v>
      </c>
      <c r="KVV8" s="67" t="s">
        <v>864</v>
      </c>
      <c r="KVW8" s="68" t="s">
        <v>865</v>
      </c>
      <c r="KVX8" s="65" t="s">
        <v>862</v>
      </c>
      <c r="KVY8" s="66" t="s">
        <v>863</v>
      </c>
      <c r="KVZ8" s="67" t="s">
        <v>864</v>
      </c>
      <c r="KWA8" s="68" t="s">
        <v>865</v>
      </c>
      <c r="KWB8" s="65" t="s">
        <v>862</v>
      </c>
      <c r="KWC8" s="66" t="s">
        <v>863</v>
      </c>
      <c r="KWD8" s="67" t="s">
        <v>864</v>
      </c>
      <c r="KWE8" s="68" t="s">
        <v>865</v>
      </c>
      <c r="KWF8" s="65" t="s">
        <v>862</v>
      </c>
      <c r="KWG8" s="66" t="s">
        <v>863</v>
      </c>
      <c r="KWH8" s="67" t="s">
        <v>864</v>
      </c>
      <c r="KWI8" s="68" t="s">
        <v>865</v>
      </c>
      <c r="KWJ8" s="65" t="s">
        <v>862</v>
      </c>
      <c r="KWK8" s="66" t="s">
        <v>863</v>
      </c>
      <c r="KWL8" s="67" t="s">
        <v>864</v>
      </c>
      <c r="KWM8" s="68" t="s">
        <v>865</v>
      </c>
      <c r="KWN8" s="65" t="s">
        <v>862</v>
      </c>
      <c r="KWO8" s="66" t="s">
        <v>863</v>
      </c>
      <c r="KWP8" s="67" t="s">
        <v>864</v>
      </c>
      <c r="KWQ8" s="68" t="s">
        <v>865</v>
      </c>
      <c r="KWR8" s="65" t="s">
        <v>862</v>
      </c>
      <c r="KWS8" s="66" t="s">
        <v>863</v>
      </c>
      <c r="KWT8" s="67" t="s">
        <v>864</v>
      </c>
      <c r="KWU8" s="68" t="s">
        <v>865</v>
      </c>
      <c r="KWV8" s="65" t="s">
        <v>862</v>
      </c>
      <c r="KWW8" s="66" t="s">
        <v>863</v>
      </c>
      <c r="KWX8" s="67" t="s">
        <v>864</v>
      </c>
      <c r="KWY8" s="68" t="s">
        <v>865</v>
      </c>
      <c r="KWZ8" s="65" t="s">
        <v>862</v>
      </c>
      <c r="KXA8" s="66" t="s">
        <v>863</v>
      </c>
      <c r="KXB8" s="67" t="s">
        <v>864</v>
      </c>
      <c r="KXC8" s="68" t="s">
        <v>865</v>
      </c>
      <c r="KXD8" s="65" t="s">
        <v>862</v>
      </c>
      <c r="KXE8" s="66" t="s">
        <v>863</v>
      </c>
      <c r="KXF8" s="67" t="s">
        <v>864</v>
      </c>
      <c r="KXG8" s="68" t="s">
        <v>865</v>
      </c>
      <c r="KXH8" s="65" t="s">
        <v>862</v>
      </c>
      <c r="KXI8" s="66" t="s">
        <v>863</v>
      </c>
      <c r="KXJ8" s="67" t="s">
        <v>864</v>
      </c>
      <c r="KXK8" s="68" t="s">
        <v>865</v>
      </c>
      <c r="KXL8" s="65" t="s">
        <v>862</v>
      </c>
      <c r="KXM8" s="66" t="s">
        <v>863</v>
      </c>
      <c r="KXN8" s="67" t="s">
        <v>864</v>
      </c>
      <c r="KXO8" s="68" t="s">
        <v>865</v>
      </c>
      <c r="KXP8" s="65" t="s">
        <v>862</v>
      </c>
      <c r="KXQ8" s="66" t="s">
        <v>863</v>
      </c>
      <c r="KXR8" s="67" t="s">
        <v>864</v>
      </c>
      <c r="KXS8" s="68" t="s">
        <v>865</v>
      </c>
      <c r="KXT8" s="65" t="s">
        <v>862</v>
      </c>
      <c r="KXU8" s="66" t="s">
        <v>863</v>
      </c>
      <c r="KXV8" s="67" t="s">
        <v>864</v>
      </c>
      <c r="KXW8" s="68" t="s">
        <v>865</v>
      </c>
      <c r="KXX8" s="65" t="s">
        <v>862</v>
      </c>
      <c r="KXY8" s="66" t="s">
        <v>863</v>
      </c>
      <c r="KXZ8" s="67" t="s">
        <v>864</v>
      </c>
      <c r="KYA8" s="68" t="s">
        <v>865</v>
      </c>
      <c r="KYB8" s="65" t="s">
        <v>862</v>
      </c>
      <c r="KYC8" s="66" t="s">
        <v>863</v>
      </c>
      <c r="KYD8" s="67" t="s">
        <v>864</v>
      </c>
      <c r="KYE8" s="68" t="s">
        <v>865</v>
      </c>
      <c r="KYF8" s="65" t="s">
        <v>862</v>
      </c>
      <c r="KYG8" s="66" t="s">
        <v>863</v>
      </c>
      <c r="KYH8" s="67" t="s">
        <v>864</v>
      </c>
      <c r="KYI8" s="68" t="s">
        <v>865</v>
      </c>
      <c r="KYJ8" s="65" t="s">
        <v>862</v>
      </c>
      <c r="KYK8" s="66" t="s">
        <v>863</v>
      </c>
      <c r="KYL8" s="67" t="s">
        <v>864</v>
      </c>
      <c r="KYM8" s="68" t="s">
        <v>865</v>
      </c>
      <c r="KYN8" s="65" t="s">
        <v>862</v>
      </c>
      <c r="KYO8" s="66" t="s">
        <v>863</v>
      </c>
      <c r="KYP8" s="67" t="s">
        <v>864</v>
      </c>
      <c r="KYQ8" s="68" t="s">
        <v>865</v>
      </c>
      <c r="KYR8" s="65" t="s">
        <v>862</v>
      </c>
      <c r="KYS8" s="66" t="s">
        <v>863</v>
      </c>
      <c r="KYT8" s="67" t="s">
        <v>864</v>
      </c>
      <c r="KYU8" s="68" t="s">
        <v>865</v>
      </c>
      <c r="KYV8" s="65" t="s">
        <v>862</v>
      </c>
      <c r="KYW8" s="66" t="s">
        <v>863</v>
      </c>
      <c r="KYX8" s="67" t="s">
        <v>864</v>
      </c>
      <c r="KYY8" s="68" t="s">
        <v>865</v>
      </c>
      <c r="KYZ8" s="65" t="s">
        <v>862</v>
      </c>
      <c r="KZA8" s="66" t="s">
        <v>863</v>
      </c>
      <c r="KZB8" s="67" t="s">
        <v>864</v>
      </c>
      <c r="KZC8" s="68" t="s">
        <v>865</v>
      </c>
      <c r="KZD8" s="65" t="s">
        <v>862</v>
      </c>
      <c r="KZE8" s="66" t="s">
        <v>863</v>
      </c>
      <c r="KZF8" s="67" t="s">
        <v>864</v>
      </c>
      <c r="KZG8" s="68" t="s">
        <v>865</v>
      </c>
      <c r="KZH8" s="65" t="s">
        <v>862</v>
      </c>
      <c r="KZI8" s="66" t="s">
        <v>863</v>
      </c>
      <c r="KZJ8" s="67" t="s">
        <v>864</v>
      </c>
      <c r="KZK8" s="68" t="s">
        <v>865</v>
      </c>
      <c r="KZL8" s="65" t="s">
        <v>862</v>
      </c>
      <c r="KZM8" s="66" t="s">
        <v>863</v>
      </c>
      <c r="KZN8" s="67" t="s">
        <v>864</v>
      </c>
      <c r="KZO8" s="68" t="s">
        <v>865</v>
      </c>
      <c r="KZP8" s="65" t="s">
        <v>862</v>
      </c>
      <c r="KZQ8" s="66" t="s">
        <v>863</v>
      </c>
      <c r="KZR8" s="67" t="s">
        <v>864</v>
      </c>
      <c r="KZS8" s="68" t="s">
        <v>865</v>
      </c>
      <c r="KZT8" s="65" t="s">
        <v>862</v>
      </c>
      <c r="KZU8" s="66" t="s">
        <v>863</v>
      </c>
      <c r="KZV8" s="67" t="s">
        <v>864</v>
      </c>
      <c r="KZW8" s="68" t="s">
        <v>865</v>
      </c>
      <c r="KZX8" s="65" t="s">
        <v>862</v>
      </c>
      <c r="KZY8" s="66" t="s">
        <v>863</v>
      </c>
      <c r="KZZ8" s="67" t="s">
        <v>864</v>
      </c>
      <c r="LAA8" s="68" t="s">
        <v>865</v>
      </c>
      <c r="LAB8" s="65" t="s">
        <v>862</v>
      </c>
      <c r="LAC8" s="66" t="s">
        <v>863</v>
      </c>
      <c r="LAD8" s="67" t="s">
        <v>864</v>
      </c>
      <c r="LAE8" s="68" t="s">
        <v>865</v>
      </c>
      <c r="LAF8" s="65" t="s">
        <v>862</v>
      </c>
      <c r="LAG8" s="66" t="s">
        <v>863</v>
      </c>
      <c r="LAH8" s="67" t="s">
        <v>864</v>
      </c>
      <c r="LAI8" s="68" t="s">
        <v>865</v>
      </c>
      <c r="LAJ8" s="65" t="s">
        <v>862</v>
      </c>
      <c r="LAK8" s="66" t="s">
        <v>863</v>
      </c>
      <c r="LAL8" s="67" t="s">
        <v>864</v>
      </c>
      <c r="LAM8" s="68" t="s">
        <v>865</v>
      </c>
      <c r="LAN8" s="65" t="s">
        <v>862</v>
      </c>
      <c r="LAO8" s="66" t="s">
        <v>863</v>
      </c>
      <c r="LAP8" s="67" t="s">
        <v>864</v>
      </c>
      <c r="LAQ8" s="68" t="s">
        <v>865</v>
      </c>
      <c r="LAR8" s="65" t="s">
        <v>862</v>
      </c>
      <c r="LAS8" s="66" t="s">
        <v>863</v>
      </c>
      <c r="LAT8" s="67" t="s">
        <v>864</v>
      </c>
      <c r="LAU8" s="68" t="s">
        <v>865</v>
      </c>
      <c r="LAV8" s="65" t="s">
        <v>862</v>
      </c>
      <c r="LAW8" s="66" t="s">
        <v>863</v>
      </c>
      <c r="LAX8" s="67" t="s">
        <v>864</v>
      </c>
      <c r="LAY8" s="68" t="s">
        <v>865</v>
      </c>
      <c r="LAZ8" s="65" t="s">
        <v>862</v>
      </c>
      <c r="LBA8" s="66" t="s">
        <v>863</v>
      </c>
      <c r="LBB8" s="67" t="s">
        <v>864</v>
      </c>
      <c r="LBC8" s="68" t="s">
        <v>865</v>
      </c>
      <c r="LBD8" s="65" t="s">
        <v>862</v>
      </c>
      <c r="LBE8" s="66" t="s">
        <v>863</v>
      </c>
      <c r="LBF8" s="67" t="s">
        <v>864</v>
      </c>
      <c r="LBG8" s="68" t="s">
        <v>865</v>
      </c>
      <c r="LBH8" s="65" t="s">
        <v>862</v>
      </c>
      <c r="LBI8" s="66" t="s">
        <v>863</v>
      </c>
      <c r="LBJ8" s="67" t="s">
        <v>864</v>
      </c>
      <c r="LBK8" s="68" t="s">
        <v>865</v>
      </c>
      <c r="LBL8" s="65" t="s">
        <v>862</v>
      </c>
      <c r="LBM8" s="66" t="s">
        <v>863</v>
      </c>
      <c r="LBN8" s="67" t="s">
        <v>864</v>
      </c>
      <c r="LBO8" s="68" t="s">
        <v>865</v>
      </c>
      <c r="LBP8" s="65" t="s">
        <v>862</v>
      </c>
      <c r="LBQ8" s="66" t="s">
        <v>863</v>
      </c>
      <c r="LBR8" s="67" t="s">
        <v>864</v>
      </c>
      <c r="LBS8" s="68" t="s">
        <v>865</v>
      </c>
      <c r="LBT8" s="65" t="s">
        <v>862</v>
      </c>
      <c r="LBU8" s="66" t="s">
        <v>863</v>
      </c>
      <c r="LBV8" s="67" t="s">
        <v>864</v>
      </c>
      <c r="LBW8" s="68" t="s">
        <v>865</v>
      </c>
      <c r="LBX8" s="65" t="s">
        <v>862</v>
      </c>
      <c r="LBY8" s="66" t="s">
        <v>863</v>
      </c>
      <c r="LBZ8" s="67" t="s">
        <v>864</v>
      </c>
      <c r="LCA8" s="68" t="s">
        <v>865</v>
      </c>
      <c r="LCB8" s="65" t="s">
        <v>862</v>
      </c>
      <c r="LCC8" s="66" t="s">
        <v>863</v>
      </c>
      <c r="LCD8" s="67" t="s">
        <v>864</v>
      </c>
      <c r="LCE8" s="68" t="s">
        <v>865</v>
      </c>
      <c r="LCF8" s="65" t="s">
        <v>862</v>
      </c>
      <c r="LCG8" s="66" t="s">
        <v>863</v>
      </c>
      <c r="LCH8" s="67" t="s">
        <v>864</v>
      </c>
      <c r="LCI8" s="68" t="s">
        <v>865</v>
      </c>
      <c r="LCJ8" s="65" t="s">
        <v>862</v>
      </c>
      <c r="LCK8" s="66" t="s">
        <v>863</v>
      </c>
      <c r="LCL8" s="67" t="s">
        <v>864</v>
      </c>
      <c r="LCM8" s="68" t="s">
        <v>865</v>
      </c>
      <c r="LCN8" s="65" t="s">
        <v>862</v>
      </c>
      <c r="LCO8" s="66" t="s">
        <v>863</v>
      </c>
      <c r="LCP8" s="67" t="s">
        <v>864</v>
      </c>
      <c r="LCQ8" s="68" t="s">
        <v>865</v>
      </c>
      <c r="LCR8" s="65" t="s">
        <v>862</v>
      </c>
      <c r="LCS8" s="66" t="s">
        <v>863</v>
      </c>
      <c r="LCT8" s="67" t="s">
        <v>864</v>
      </c>
      <c r="LCU8" s="68" t="s">
        <v>865</v>
      </c>
      <c r="LCV8" s="65" t="s">
        <v>862</v>
      </c>
      <c r="LCW8" s="66" t="s">
        <v>863</v>
      </c>
      <c r="LCX8" s="67" t="s">
        <v>864</v>
      </c>
      <c r="LCY8" s="68" t="s">
        <v>865</v>
      </c>
      <c r="LCZ8" s="65" t="s">
        <v>862</v>
      </c>
      <c r="LDA8" s="66" t="s">
        <v>863</v>
      </c>
      <c r="LDB8" s="67" t="s">
        <v>864</v>
      </c>
      <c r="LDC8" s="68" t="s">
        <v>865</v>
      </c>
      <c r="LDD8" s="65" t="s">
        <v>862</v>
      </c>
      <c r="LDE8" s="66" t="s">
        <v>863</v>
      </c>
      <c r="LDF8" s="67" t="s">
        <v>864</v>
      </c>
      <c r="LDG8" s="68" t="s">
        <v>865</v>
      </c>
      <c r="LDH8" s="65" t="s">
        <v>862</v>
      </c>
      <c r="LDI8" s="66" t="s">
        <v>863</v>
      </c>
      <c r="LDJ8" s="67" t="s">
        <v>864</v>
      </c>
      <c r="LDK8" s="68" t="s">
        <v>865</v>
      </c>
      <c r="LDL8" s="65" t="s">
        <v>862</v>
      </c>
      <c r="LDM8" s="66" t="s">
        <v>863</v>
      </c>
      <c r="LDN8" s="67" t="s">
        <v>864</v>
      </c>
      <c r="LDO8" s="68" t="s">
        <v>865</v>
      </c>
      <c r="LDP8" s="65" t="s">
        <v>862</v>
      </c>
      <c r="LDQ8" s="66" t="s">
        <v>863</v>
      </c>
      <c r="LDR8" s="67" t="s">
        <v>864</v>
      </c>
      <c r="LDS8" s="68" t="s">
        <v>865</v>
      </c>
      <c r="LDT8" s="65" t="s">
        <v>862</v>
      </c>
      <c r="LDU8" s="66" t="s">
        <v>863</v>
      </c>
      <c r="LDV8" s="67" t="s">
        <v>864</v>
      </c>
      <c r="LDW8" s="68" t="s">
        <v>865</v>
      </c>
      <c r="LDX8" s="65" t="s">
        <v>862</v>
      </c>
      <c r="LDY8" s="66" t="s">
        <v>863</v>
      </c>
      <c r="LDZ8" s="67" t="s">
        <v>864</v>
      </c>
      <c r="LEA8" s="68" t="s">
        <v>865</v>
      </c>
      <c r="LEB8" s="65" t="s">
        <v>862</v>
      </c>
      <c r="LEC8" s="66" t="s">
        <v>863</v>
      </c>
      <c r="LED8" s="67" t="s">
        <v>864</v>
      </c>
      <c r="LEE8" s="68" t="s">
        <v>865</v>
      </c>
      <c r="LEF8" s="65" t="s">
        <v>862</v>
      </c>
      <c r="LEG8" s="66" t="s">
        <v>863</v>
      </c>
      <c r="LEH8" s="67" t="s">
        <v>864</v>
      </c>
      <c r="LEI8" s="68" t="s">
        <v>865</v>
      </c>
      <c r="LEJ8" s="65" t="s">
        <v>862</v>
      </c>
      <c r="LEK8" s="66" t="s">
        <v>863</v>
      </c>
      <c r="LEL8" s="67" t="s">
        <v>864</v>
      </c>
      <c r="LEM8" s="68" t="s">
        <v>865</v>
      </c>
      <c r="LEN8" s="65" t="s">
        <v>862</v>
      </c>
      <c r="LEO8" s="66" t="s">
        <v>863</v>
      </c>
      <c r="LEP8" s="67" t="s">
        <v>864</v>
      </c>
      <c r="LEQ8" s="68" t="s">
        <v>865</v>
      </c>
      <c r="LER8" s="65" t="s">
        <v>862</v>
      </c>
      <c r="LES8" s="66" t="s">
        <v>863</v>
      </c>
      <c r="LET8" s="67" t="s">
        <v>864</v>
      </c>
      <c r="LEU8" s="68" t="s">
        <v>865</v>
      </c>
      <c r="LEV8" s="65" t="s">
        <v>862</v>
      </c>
      <c r="LEW8" s="66" t="s">
        <v>863</v>
      </c>
      <c r="LEX8" s="67" t="s">
        <v>864</v>
      </c>
      <c r="LEY8" s="68" t="s">
        <v>865</v>
      </c>
      <c r="LEZ8" s="65" t="s">
        <v>862</v>
      </c>
      <c r="LFA8" s="66" t="s">
        <v>863</v>
      </c>
      <c r="LFB8" s="67" t="s">
        <v>864</v>
      </c>
      <c r="LFC8" s="68" t="s">
        <v>865</v>
      </c>
      <c r="LFD8" s="65" t="s">
        <v>862</v>
      </c>
      <c r="LFE8" s="66" t="s">
        <v>863</v>
      </c>
      <c r="LFF8" s="67" t="s">
        <v>864</v>
      </c>
      <c r="LFG8" s="68" t="s">
        <v>865</v>
      </c>
      <c r="LFH8" s="65" t="s">
        <v>862</v>
      </c>
      <c r="LFI8" s="66" t="s">
        <v>863</v>
      </c>
      <c r="LFJ8" s="67" t="s">
        <v>864</v>
      </c>
      <c r="LFK8" s="68" t="s">
        <v>865</v>
      </c>
      <c r="LFL8" s="65" t="s">
        <v>862</v>
      </c>
      <c r="LFM8" s="66" t="s">
        <v>863</v>
      </c>
      <c r="LFN8" s="67" t="s">
        <v>864</v>
      </c>
      <c r="LFO8" s="68" t="s">
        <v>865</v>
      </c>
      <c r="LFP8" s="65" t="s">
        <v>862</v>
      </c>
      <c r="LFQ8" s="66" t="s">
        <v>863</v>
      </c>
      <c r="LFR8" s="67" t="s">
        <v>864</v>
      </c>
      <c r="LFS8" s="68" t="s">
        <v>865</v>
      </c>
      <c r="LFT8" s="65" t="s">
        <v>862</v>
      </c>
      <c r="LFU8" s="66" t="s">
        <v>863</v>
      </c>
      <c r="LFV8" s="67" t="s">
        <v>864</v>
      </c>
      <c r="LFW8" s="68" t="s">
        <v>865</v>
      </c>
      <c r="LFX8" s="65" t="s">
        <v>862</v>
      </c>
      <c r="LFY8" s="66" t="s">
        <v>863</v>
      </c>
      <c r="LFZ8" s="67" t="s">
        <v>864</v>
      </c>
      <c r="LGA8" s="68" t="s">
        <v>865</v>
      </c>
      <c r="LGB8" s="65" t="s">
        <v>862</v>
      </c>
      <c r="LGC8" s="66" t="s">
        <v>863</v>
      </c>
      <c r="LGD8" s="67" t="s">
        <v>864</v>
      </c>
      <c r="LGE8" s="68" t="s">
        <v>865</v>
      </c>
      <c r="LGF8" s="65" t="s">
        <v>862</v>
      </c>
      <c r="LGG8" s="66" t="s">
        <v>863</v>
      </c>
      <c r="LGH8" s="67" t="s">
        <v>864</v>
      </c>
      <c r="LGI8" s="68" t="s">
        <v>865</v>
      </c>
      <c r="LGJ8" s="65" t="s">
        <v>862</v>
      </c>
      <c r="LGK8" s="66" t="s">
        <v>863</v>
      </c>
      <c r="LGL8" s="67" t="s">
        <v>864</v>
      </c>
      <c r="LGM8" s="68" t="s">
        <v>865</v>
      </c>
      <c r="LGN8" s="65" t="s">
        <v>862</v>
      </c>
      <c r="LGO8" s="66" t="s">
        <v>863</v>
      </c>
      <c r="LGP8" s="67" t="s">
        <v>864</v>
      </c>
      <c r="LGQ8" s="68" t="s">
        <v>865</v>
      </c>
      <c r="LGR8" s="65" t="s">
        <v>862</v>
      </c>
      <c r="LGS8" s="66" t="s">
        <v>863</v>
      </c>
      <c r="LGT8" s="67" t="s">
        <v>864</v>
      </c>
      <c r="LGU8" s="68" t="s">
        <v>865</v>
      </c>
      <c r="LGV8" s="65" t="s">
        <v>862</v>
      </c>
      <c r="LGW8" s="66" t="s">
        <v>863</v>
      </c>
      <c r="LGX8" s="67" t="s">
        <v>864</v>
      </c>
      <c r="LGY8" s="68" t="s">
        <v>865</v>
      </c>
      <c r="LGZ8" s="65" t="s">
        <v>862</v>
      </c>
      <c r="LHA8" s="66" t="s">
        <v>863</v>
      </c>
      <c r="LHB8" s="67" t="s">
        <v>864</v>
      </c>
      <c r="LHC8" s="68" t="s">
        <v>865</v>
      </c>
      <c r="LHD8" s="65" t="s">
        <v>862</v>
      </c>
      <c r="LHE8" s="66" t="s">
        <v>863</v>
      </c>
      <c r="LHF8" s="67" t="s">
        <v>864</v>
      </c>
      <c r="LHG8" s="68" t="s">
        <v>865</v>
      </c>
      <c r="LHH8" s="65" t="s">
        <v>862</v>
      </c>
      <c r="LHI8" s="66" t="s">
        <v>863</v>
      </c>
      <c r="LHJ8" s="67" t="s">
        <v>864</v>
      </c>
      <c r="LHK8" s="68" t="s">
        <v>865</v>
      </c>
      <c r="LHL8" s="65" t="s">
        <v>862</v>
      </c>
      <c r="LHM8" s="66" t="s">
        <v>863</v>
      </c>
      <c r="LHN8" s="67" t="s">
        <v>864</v>
      </c>
      <c r="LHO8" s="68" t="s">
        <v>865</v>
      </c>
      <c r="LHP8" s="65" t="s">
        <v>862</v>
      </c>
      <c r="LHQ8" s="66" t="s">
        <v>863</v>
      </c>
      <c r="LHR8" s="67" t="s">
        <v>864</v>
      </c>
      <c r="LHS8" s="68" t="s">
        <v>865</v>
      </c>
      <c r="LHT8" s="65" t="s">
        <v>862</v>
      </c>
      <c r="LHU8" s="66" t="s">
        <v>863</v>
      </c>
      <c r="LHV8" s="67" t="s">
        <v>864</v>
      </c>
      <c r="LHW8" s="68" t="s">
        <v>865</v>
      </c>
      <c r="LHX8" s="65" t="s">
        <v>862</v>
      </c>
      <c r="LHY8" s="66" t="s">
        <v>863</v>
      </c>
      <c r="LHZ8" s="67" t="s">
        <v>864</v>
      </c>
      <c r="LIA8" s="68" t="s">
        <v>865</v>
      </c>
      <c r="LIB8" s="65" t="s">
        <v>862</v>
      </c>
      <c r="LIC8" s="66" t="s">
        <v>863</v>
      </c>
      <c r="LID8" s="67" t="s">
        <v>864</v>
      </c>
      <c r="LIE8" s="68" t="s">
        <v>865</v>
      </c>
      <c r="LIF8" s="65" t="s">
        <v>862</v>
      </c>
      <c r="LIG8" s="66" t="s">
        <v>863</v>
      </c>
      <c r="LIH8" s="67" t="s">
        <v>864</v>
      </c>
      <c r="LII8" s="68" t="s">
        <v>865</v>
      </c>
      <c r="LIJ8" s="65" t="s">
        <v>862</v>
      </c>
      <c r="LIK8" s="66" t="s">
        <v>863</v>
      </c>
      <c r="LIL8" s="67" t="s">
        <v>864</v>
      </c>
      <c r="LIM8" s="68" t="s">
        <v>865</v>
      </c>
      <c r="LIN8" s="65" t="s">
        <v>862</v>
      </c>
      <c r="LIO8" s="66" t="s">
        <v>863</v>
      </c>
      <c r="LIP8" s="67" t="s">
        <v>864</v>
      </c>
      <c r="LIQ8" s="68" t="s">
        <v>865</v>
      </c>
      <c r="LIR8" s="65" t="s">
        <v>862</v>
      </c>
      <c r="LIS8" s="66" t="s">
        <v>863</v>
      </c>
      <c r="LIT8" s="67" t="s">
        <v>864</v>
      </c>
      <c r="LIU8" s="68" t="s">
        <v>865</v>
      </c>
      <c r="LIV8" s="65" t="s">
        <v>862</v>
      </c>
      <c r="LIW8" s="66" t="s">
        <v>863</v>
      </c>
      <c r="LIX8" s="67" t="s">
        <v>864</v>
      </c>
      <c r="LIY8" s="68" t="s">
        <v>865</v>
      </c>
      <c r="LIZ8" s="65" t="s">
        <v>862</v>
      </c>
      <c r="LJA8" s="66" t="s">
        <v>863</v>
      </c>
      <c r="LJB8" s="67" t="s">
        <v>864</v>
      </c>
      <c r="LJC8" s="68" t="s">
        <v>865</v>
      </c>
      <c r="LJD8" s="65" t="s">
        <v>862</v>
      </c>
      <c r="LJE8" s="66" t="s">
        <v>863</v>
      </c>
      <c r="LJF8" s="67" t="s">
        <v>864</v>
      </c>
      <c r="LJG8" s="68" t="s">
        <v>865</v>
      </c>
      <c r="LJH8" s="65" t="s">
        <v>862</v>
      </c>
      <c r="LJI8" s="66" t="s">
        <v>863</v>
      </c>
      <c r="LJJ8" s="67" t="s">
        <v>864</v>
      </c>
      <c r="LJK8" s="68" t="s">
        <v>865</v>
      </c>
      <c r="LJL8" s="65" t="s">
        <v>862</v>
      </c>
      <c r="LJM8" s="66" t="s">
        <v>863</v>
      </c>
      <c r="LJN8" s="67" t="s">
        <v>864</v>
      </c>
      <c r="LJO8" s="68" t="s">
        <v>865</v>
      </c>
      <c r="LJP8" s="65" t="s">
        <v>862</v>
      </c>
      <c r="LJQ8" s="66" t="s">
        <v>863</v>
      </c>
      <c r="LJR8" s="67" t="s">
        <v>864</v>
      </c>
      <c r="LJS8" s="68" t="s">
        <v>865</v>
      </c>
      <c r="LJT8" s="65" t="s">
        <v>862</v>
      </c>
      <c r="LJU8" s="66" t="s">
        <v>863</v>
      </c>
      <c r="LJV8" s="67" t="s">
        <v>864</v>
      </c>
      <c r="LJW8" s="68" t="s">
        <v>865</v>
      </c>
      <c r="LJX8" s="65" t="s">
        <v>862</v>
      </c>
      <c r="LJY8" s="66" t="s">
        <v>863</v>
      </c>
      <c r="LJZ8" s="67" t="s">
        <v>864</v>
      </c>
      <c r="LKA8" s="68" t="s">
        <v>865</v>
      </c>
      <c r="LKB8" s="65" t="s">
        <v>862</v>
      </c>
      <c r="LKC8" s="66" t="s">
        <v>863</v>
      </c>
      <c r="LKD8" s="67" t="s">
        <v>864</v>
      </c>
      <c r="LKE8" s="68" t="s">
        <v>865</v>
      </c>
      <c r="LKF8" s="65" t="s">
        <v>862</v>
      </c>
      <c r="LKG8" s="66" t="s">
        <v>863</v>
      </c>
      <c r="LKH8" s="67" t="s">
        <v>864</v>
      </c>
      <c r="LKI8" s="68" t="s">
        <v>865</v>
      </c>
      <c r="LKJ8" s="65" t="s">
        <v>862</v>
      </c>
      <c r="LKK8" s="66" t="s">
        <v>863</v>
      </c>
      <c r="LKL8" s="67" t="s">
        <v>864</v>
      </c>
      <c r="LKM8" s="68" t="s">
        <v>865</v>
      </c>
      <c r="LKN8" s="65" t="s">
        <v>862</v>
      </c>
      <c r="LKO8" s="66" t="s">
        <v>863</v>
      </c>
      <c r="LKP8" s="67" t="s">
        <v>864</v>
      </c>
      <c r="LKQ8" s="68" t="s">
        <v>865</v>
      </c>
      <c r="LKR8" s="65" t="s">
        <v>862</v>
      </c>
      <c r="LKS8" s="66" t="s">
        <v>863</v>
      </c>
      <c r="LKT8" s="67" t="s">
        <v>864</v>
      </c>
      <c r="LKU8" s="68" t="s">
        <v>865</v>
      </c>
      <c r="LKV8" s="65" t="s">
        <v>862</v>
      </c>
      <c r="LKW8" s="66" t="s">
        <v>863</v>
      </c>
      <c r="LKX8" s="67" t="s">
        <v>864</v>
      </c>
      <c r="LKY8" s="68" t="s">
        <v>865</v>
      </c>
      <c r="LKZ8" s="65" t="s">
        <v>862</v>
      </c>
      <c r="LLA8" s="66" t="s">
        <v>863</v>
      </c>
      <c r="LLB8" s="67" t="s">
        <v>864</v>
      </c>
      <c r="LLC8" s="68" t="s">
        <v>865</v>
      </c>
      <c r="LLD8" s="65" t="s">
        <v>862</v>
      </c>
      <c r="LLE8" s="66" t="s">
        <v>863</v>
      </c>
      <c r="LLF8" s="67" t="s">
        <v>864</v>
      </c>
      <c r="LLG8" s="68" t="s">
        <v>865</v>
      </c>
      <c r="LLH8" s="65" t="s">
        <v>862</v>
      </c>
      <c r="LLI8" s="66" t="s">
        <v>863</v>
      </c>
      <c r="LLJ8" s="67" t="s">
        <v>864</v>
      </c>
      <c r="LLK8" s="68" t="s">
        <v>865</v>
      </c>
      <c r="LLL8" s="65" t="s">
        <v>862</v>
      </c>
      <c r="LLM8" s="66" t="s">
        <v>863</v>
      </c>
      <c r="LLN8" s="67" t="s">
        <v>864</v>
      </c>
      <c r="LLO8" s="68" t="s">
        <v>865</v>
      </c>
      <c r="LLP8" s="65" t="s">
        <v>862</v>
      </c>
      <c r="LLQ8" s="66" t="s">
        <v>863</v>
      </c>
      <c r="LLR8" s="67" t="s">
        <v>864</v>
      </c>
      <c r="LLS8" s="68" t="s">
        <v>865</v>
      </c>
      <c r="LLT8" s="65" t="s">
        <v>862</v>
      </c>
      <c r="LLU8" s="66" t="s">
        <v>863</v>
      </c>
      <c r="LLV8" s="67" t="s">
        <v>864</v>
      </c>
      <c r="LLW8" s="68" t="s">
        <v>865</v>
      </c>
      <c r="LLX8" s="65" t="s">
        <v>862</v>
      </c>
      <c r="LLY8" s="66" t="s">
        <v>863</v>
      </c>
      <c r="LLZ8" s="67" t="s">
        <v>864</v>
      </c>
      <c r="LMA8" s="68" t="s">
        <v>865</v>
      </c>
      <c r="LMB8" s="65" t="s">
        <v>862</v>
      </c>
      <c r="LMC8" s="66" t="s">
        <v>863</v>
      </c>
      <c r="LMD8" s="67" t="s">
        <v>864</v>
      </c>
      <c r="LME8" s="68" t="s">
        <v>865</v>
      </c>
      <c r="LMF8" s="65" t="s">
        <v>862</v>
      </c>
      <c r="LMG8" s="66" t="s">
        <v>863</v>
      </c>
      <c r="LMH8" s="67" t="s">
        <v>864</v>
      </c>
      <c r="LMI8" s="68" t="s">
        <v>865</v>
      </c>
      <c r="LMJ8" s="65" t="s">
        <v>862</v>
      </c>
      <c r="LMK8" s="66" t="s">
        <v>863</v>
      </c>
      <c r="LML8" s="67" t="s">
        <v>864</v>
      </c>
      <c r="LMM8" s="68" t="s">
        <v>865</v>
      </c>
      <c r="LMN8" s="65" t="s">
        <v>862</v>
      </c>
      <c r="LMO8" s="66" t="s">
        <v>863</v>
      </c>
      <c r="LMP8" s="67" t="s">
        <v>864</v>
      </c>
      <c r="LMQ8" s="68" t="s">
        <v>865</v>
      </c>
      <c r="LMR8" s="65" t="s">
        <v>862</v>
      </c>
      <c r="LMS8" s="66" t="s">
        <v>863</v>
      </c>
      <c r="LMT8" s="67" t="s">
        <v>864</v>
      </c>
      <c r="LMU8" s="68" t="s">
        <v>865</v>
      </c>
      <c r="LMV8" s="65" t="s">
        <v>862</v>
      </c>
      <c r="LMW8" s="66" t="s">
        <v>863</v>
      </c>
      <c r="LMX8" s="67" t="s">
        <v>864</v>
      </c>
      <c r="LMY8" s="68" t="s">
        <v>865</v>
      </c>
      <c r="LMZ8" s="65" t="s">
        <v>862</v>
      </c>
      <c r="LNA8" s="66" t="s">
        <v>863</v>
      </c>
      <c r="LNB8" s="67" t="s">
        <v>864</v>
      </c>
      <c r="LNC8" s="68" t="s">
        <v>865</v>
      </c>
      <c r="LND8" s="65" t="s">
        <v>862</v>
      </c>
      <c r="LNE8" s="66" t="s">
        <v>863</v>
      </c>
      <c r="LNF8" s="67" t="s">
        <v>864</v>
      </c>
      <c r="LNG8" s="68" t="s">
        <v>865</v>
      </c>
      <c r="LNH8" s="65" t="s">
        <v>862</v>
      </c>
      <c r="LNI8" s="66" t="s">
        <v>863</v>
      </c>
      <c r="LNJ8" s="67" t="s">
        <v>864</v>
      </c>
      <c r="LNK8" s="68" t="s">
        <v>865</v>
      </c>
      <c r="LNL8" s="65" t="s">
        <v>862</v>
      </c>
      <c r="LNM8" s="66" t="s">
        <v>863</v>
      </c>
      <c r="LNN8" s="67" t="s">
        <v>864</v>
      </c>
      <c r="LNO8" s="68" t="s">
        <v>865</v>
      </c>
      <c r="LNP8" s="65" t="s">
        <v>862</v>
      </c>
      <c r="LNQ8" s="66" t="s">
        <v>863</v>
      </c>
      <c r="LNR8" s="67" t="s">
        <v>864</v>
      </c>
      <c r="LNS8" s="68" t="s">
        <v>865</v>
      </c>
      <c r="LNT8" s="65" t="s">
        <v>862</v>
      </c>
      <c r="LNU8" s="66" t="s">
        <v>863</v>
      </c>
      <c r="LNV8" s="67" t="s">
        <v>864</v>
      </c>
      <c r="LNW8" s="68" t="s">
        <v>865</v>
      </c>
      <c r="LNX8" s="65" t="s">
        <v>862</v>
      </c>
      <c r="LNY8" s="66" t="s">
        <v>863</v>
      </c>
      <c r="LNZ8" s="67" t="s">
        <v>864</v>
      </c>
      <c r="LOA8" s="68" t="s">
        <v>865</v>
      </c>
      <c r="LOB8" s="65" t="s">
        <v>862</v>
      </c>
      <c r="LOC8" s="66" t="s">
        <v>863</v>
      </c>
      <c r="LOD8" s="67" t="s">
        <v>864</v>
      </c>
      <c r="LOE8" s="68" t="s">
        <v>865</v>
      </c>
      <c r="LOF8" s="65" t="s">
        <v>862</v>
      </c>
      <c r="LOG8" s="66" t="s">
        <v>863</v>
      </c>
      <c r="LOH8" s="67" t="s">
        <v>864</v>
      </c>
      <c r="LOI8" s="68" t="s">
        <v>865</v>
      </c>
      <c r="LOJ8" s="65" t="s">
        <v>862</v>
      </c>
      <c r="LOK8" s="66" t="s">
        <v>863</v>
      </c>
      <c r="LOL8" s="67" t="s">
        <v>864</v>
      </c>
      <c r="LOM8" s="68" t="s">
        <v>865</v>
      </c>
      <c r="LON8" s="65" t="s">
        <v>862</v>
      </c>
      <c r="LOO8" s="66" t="s">
        <v>863</v>
      </c>
      <c r="LOP8" s="67" t="s">
        <v>864</v>
      </c>
      <c r="LOQ8" s="68" t="s">
        <v>865</v>
      </c>
      <c r="LOR8" s="65" t="s">
        <v>862</v>
      </c>
      <c r="LOS8" s="66" t="s">
        <v>863</v>
      </c>
      <c r="LOT8" s="67" t="s">
        <v>864</v>
      </c>
      <c r="LOU8" s="68" t="s">
        <v>865</v>
      </c>
      <c r="LOV8" s="65" t="s">
        <v>862</v>
      </c>
      <c r="LOW8" s="66" t="s">
        <v>863</v>
      </c>
      <c r="LOX8" s="67" t="s">
        <v>864</v>
      </c>
      <c r="LOY8" s="68" t="s">
        <v>865</v>
      </c>
      <c r="LOZ8" s="65" t="s">
        <v>862</v>
      </c>
      <c r="LPA8" s="66" t="s">
        <v>863</v>
      </c>
      <c r="LPB8" s="67" t="s">
        <v>864</v>
      </c>
      <c r="LPC8" s="68" t="s">
        <v>865</v>
      </c>
      <c r="LPD8" s="65" t="s">
        <v>862</v>
      </c>
      <c r="LPE8" s="66" t="s">
        <v>863</v>
      </c>
      <c r="LPF8" s="67" t="s">
        <v>864</v>
      </c>
      <c r="LPG8" s="68" t="s">
        <v>865</v>
      </c>
      <c r="LPH8" s="65" t="s">
        <v>862</v>
      </c>
      <c r="LPI8" s="66" t="s">
        <v>863</v>
      </c>
      <c r="LPJ8" s="67" t="s">
        <v>864</v>
      </c>
      <c r="LPK8" s="68" t="s">
        <v>865</v>
      </c>
      <c r="LPL8" s="65" t="s">
        <v>862</v>
      </c>
      <c r="LPM8" s="66" t="s">
        <v>863</v>
      </c>
      <c r="LPN8" s="67" t="s">
        <v>864</v>
      </c>
      <c r="LPO8" s="68" t="s">
        <v>865</v>
      </c>
      <c r="LPP8" s="65" t="s">
        <v>862</v>
      </c>
      <c r="LPQ8" s="66" t="s">
        <v>863</v>
      </c>
      <c r="LPR8" s="67" t="s">
        <v>864</v>
      </c>
      <c r="LPS8" s="68" t="s">
        <v>865</v>
      </c>
      <c r="LPT8" s="65" t="s">
        <v>862</v>
      </c>
      <c r="LPU8" s="66" t="s">
        <v>863</v>
      </c>
      <c r="LPV8" s="67" t="s">
        <v>864</v>
      </c>
      <c r="LPW8" s="68" t="s">
        <v>865</v>
      </c>
      <c r="LPX8" s="65" t="s">
        <v>862</v>
      </c>
      <c r="LPY8" s="66" t="s">
        <v>863</v>
      </c>
      <c r="LPZ8" s="67" t="s">
        <v>864</v>
      </c>
      <c r="LQA8" s="68" t="s">
        <v>865</v>
      </c>
      <c r="LQB8" s="65" t="s">
        <v>862</v>
      </c>
      <c r="LQC8" s="66" t="s">
        <v>863</v>
      </c>
      <c r="LQD8" s="67" t="s">
        <v>864</v>
      </c>
      <c r="LQE8" s="68" t="s">
        <v>865</v>
      </c>
      <c r="LQF8" s="65" t="s">
        <v>862</v>
      </c>
      <c r="LQG8" s="66" t="s">
        <v>863</v>
      </c>
      <c r="LQH8" s="67" t="s">
        <v>864</v>
      </c>
      <c r="LQI8" s="68" t="s">
        <v>865</v>
      </c>
      <c r="LQJ8" s="65" t="s">
        <v>862</v>
      </c>
      <c r="LQK8" s="66" t="s">
        <v>863</v>
      </c>
      <c r="LQL8" s="67" t="s">
        <v>864</v>
      </c>
      <c r="LQM8" s="68" t="s">
        <v>865</v>
      </c>
      <c r="LQN8" s="65" t="s">
        <v>862</v>
      </c>
      <c r="LQO8" s="66" t="s">
        <v>863</v>
      </c>
      <c r="LQP8" s="67" t="s">
        <v>864</v>
      </c>
      <c r="LQQ8" s="68" t="s">
        <v>865</v>
      </c>
      <c r="LQR8" s="65" t="s">
        <v>862</v>
      </c>
      <c r="LQS8" s="66" t="s">
        <v>863</v>
      </c>
      <c r="LQT8" s="67" t="s">
        <v>864</v>
      </c>
      <c r="LQU8" s="68" t="s">
        <v>865</v>
      </c>
      <c r="LQV8" s="65" t="s">
        <v>862</v>
      </c>
      <c r="LQW8" s="66" t="s">
        <v>863</v>
      </c>
      <c r="LQX8" s="67" t="s">
        <v>864</v>
      </c>
      <c r="LQY8" s="68" t="s">
        <v>865</v>
      </c>
      <c r="LQZ8" s="65" t="s">
        <v>862</v>
      </c>
      <c r="LRA8" s="66" t="s">
        <v>863</v>
      </c>
      <c r="LRB8" s="67" t="s">
        <v>864</v>
      </c>
      <c r="LRC8" s="68" t="s">
        <v>865</v>
      </c>
      <c r="LRD8" s="65" t="s">
        <v>862</v>
      </c>
      <c r="LRE8" s="66" t="s">
        <v>863</v>
      </c>
      <c r="LRF8" s="67" t="s">
        <v>864</v>
      </c>
      <c r="LRG8" s="68" t="s">
        <v>865</v>
      </c>
      <c r="LRH8" s="65" t="s">
        <v>862</v>
      </c>
      <c r="LRI8" s="66" t="s">
        <v>863</v>
      </c>
      <c r="LRJ8" s="67" t="s">
        <v>864</v>
      </c>
      <c r="LRK8" s="68" t="s">
        <v>865</v>
      </c>
      <c r="LRL8" s="65" t="s">
        <v>862</v>
      </c>
      <c r="LRM8" s="66" t="s">
        <v>863</v>
      </c>
      <c r="LRN8" s="67" t="s">
        <v>864</v>
      </c>
      <c r="LRO8" s="68" t="s">
        <v>865</v>
      </c>
      <c r="LRP8" s="65" t="s">
        <v>862</v>
      </c>
      <c r="LRQ8" s="66" t="s">
        <v>863</v>
      </c>
      <c r="LRR8" s="67" t="s">
        <v>864</v>
      </c>
      <c r="LRS8" s="68" t="s">
        <v>865</v>
      </c>
      <c r="LRT8" s="65" t="s">
        <v>862</v>
      </c>
      <c r="LRU8" s="66" t="s">
        <v>863</v>
      </c>
      <c r="LRV8" s="67" t="s">
        <v>864</v>
      </c>
      <c r="LRW8" s="68" t="s">
        <v>865</v>
      </c>
      <c r="LRX8" s="65" t="s">
        <v>862</v>
      </c>
      <c r="LRY8" s="66" t="s">
        <v>863</v>
      </c>
      <c r="LRZ8" s="67" t="s">
        <v>864</v>
      </c>
      <c r="LSA8" s="68" t="s">
        <v>865</v>
      </c>
      <c r="LSB8" s="65" t="s">
        <v>862</v>
      </c>
      <c r="LSC8" s="66" t="s">
        <v>863</v>
      </c>
      <c r="LSD8" s="67" t="s">
        <v>864</v>
      </c>
      <c r="LSE8" s="68" t="s">
        <v>865</v>
      </c>
      <c r="LSF8" s="65" t="s">
        <v>862</v>
      </c>
      <c r="LSG8" s="66" t="s">
        <v>863</v>
      </c>
      <c r="LSH8" s="67" t="s">
        <v>864</v>
      </c>
      <c r="LSI8" s="68" t="s">
        <v>865</v>
      </c>
      <c r="LSJ8" s="65" t="s">
        <v>862</v>
      </c>
      <c r="LSK8" s="66" t="s">
        <v>863</v>
      </c>
      <c r="LSL8" s="67" t="s">
        <v>864</v>
      </c>
      <c r="LSM8" s="68" t="s">
        <v>865</v>
      </c>
      <c r="LSN8" s="65" t="s">
        <v>862</v>
      </c>
      <c r="LSO8" s="66" t="s">
        <v>863</v>
      </c>
      <c r="LSP8" s="67" t="s">
        <v>864</v>
      </c>
      <c r="LSQ8" s="68" t="s">
        <v>865</v>
      </c>
      <c r="LSR8" s="65" t="s">
        <v>862</v>
      </c>
      <c r="LSS8" s="66" t="s">
        <v>863</v>
      </c>
      <c r="LST8" s="67" t="s">
        <v>864</v>
      </c>
      <c r="LSU8" s="68" t="s">
        <v>865</v>
      </c>
      <c r="LSV8" s="65" t="s">
        <v>862</v>
      </c>
      <c r="LSW8" s="66" t="s">
        <v>863</v>
      </c>
      <c r="LSX8" s="67" t="s">
        <v>864</v>
      </c>
      <c r="LSY8" s="68" t="s">
        <v>865</v>
      </c>
      <c r="LSZ8" s="65" t="s">
        <v>862</v>
      </c>
      <c r="LTA8" s="66" t="s">
        <v>863</v>
      </c>
      <c r="LTB8" s="67" t="s">
        <v>864</v>
      </c>
      <c r="LTC8" s="68" t="s">
        <v>865</v>
      </c>
      <c r="LTD8" s="65" t="s">
        <v>862</v>
      </c>
      <c r="LTE8" s="66" t="s">
        <v>863</v>
      </c>
      <c r="LTF8" s="67" t="s">
        <v>864</v>
      </c>
      <c r="LTG8" s="68" t="s">
        <v>865</v>
      </c>
      <c r="LTH8" s="65" t="s">
        <v>862</v>
      </c>
      <c r="LTI8" s="66" t="s">
        <v>863</v>
      </c>
      <c r="LTJ8" s="67" t="s">
        <v>864</v>
      </c>
      <c r="LTK8" s="68" t="s">
        <v>865</v>
      </c>
      <c r="LTL8" s="65" t="s">
        <v>862</v>
      </c>
      <c r="LTM8" s="66" t="s">
        <v>863</v>
      </c>
      <c r="LTN8" s="67" t="s">
        <v>864</v>
      </c>
      <c r="LTO8" s="68" t="s">
        <v>865</v>
      </c>
      <c r="LTP8" s="65" t="s">
        <v>862</v>
      </c>
      <c r="LTQ8" s="66" t="s">
        <v>863</v>
      </c>
      <c r="LTR8" s="67" t="s">
        <v>864</v>
      </c>
      <c r="LTS8" s="68" t="s">
        <v>865</v>
      </c>
      <c r="LTT8" s="65" t="s">
        <v>862</v>
      </c>
      <c r="LTU8" s="66" t="s">
        <v>863</v>
      </c>
      <c r="LTV8" s="67" t="s">
        <v>864</v>
      </c>
      <c r="LTW8" s="68" t="s">
        <v>865</v>
      </c>
      <c r="LTX8" s="65" t="s">
        <v>862</v>
      </c>
      <c r="LTY8" s="66" t="s">
        <v>863</v>
      </c>
      <c r="LTZ8" s="67" t="s">
        <v>864</v>
      </c>
      <c r="LUA8" s="68" t="s">
        <v>865</v>
      </c>
      <c r="LUB8" s="65" t="s">
        <v>862</v>
      </c>
      <c r="LUC8" s="66" t="s">
        <v>863</v>
      </c>
      <c r="LUD8" s="67" t="s">
        <v>864</v>
      </c>
      <c r="LUE8" s="68" t="s">
        <v>865</v>
      </c>
      <c r="LUF8" s="65" t="s">
        <v>862</v>
      </c>
      <c r="LUG8" s="66" t="s">
        <v>863</v>
      </c>
      <c r="LUH8" s="67" t="s">
        <v>864</v>
      </c>
      <c r="LUI8" s="68" t="s">
        <v>865</v>
      </c>
      <c r="LUJ8" s="65" t="s">
        <v>862</v>
      </c>
      <c r="LUK8" s="66" t="s">
        <v>863</v>
      </c>
      <c r="LUL8" s="67" t="s">
        <v>864</v>
      </c>
      <c r="LUM8" s="68" t="s">
        <v>865</v>
      </c>
      <c r="LUN8" s="65" t="s">
        <v>862</v>
      </c>
      <c r="LUO8" s="66" t="s">
        <v>863</v>
      </c>
      <c r="LUP8" s="67" t="s">
        <v>864</v>
      </c>
      <c r="LUQ8" s="68" t="s">
        <v>865</v>
      </c>
      <c r="LUR8" s="65" t="s">
        <v>862</v>
      </c>
      <c r="LUS8" s="66" t="s">
        <v>863</v>
      </c>
      <c r="LUT8" s="67" t="s">
        <v>864</v>
      </c>
      <c r="LUU8" s="68" t="s">
        <v>865</v>
      </c>
      <c r="LUV8" s="65" t="s">
        <v>862</v>
      </c>
      <c r="LUW8" s="66" t="s">
        <v>863</v>
      </c>
      <c r="LUX8" s="67" t="s">
        <v>864</v>
      </c>
      <c r="LUY8" s="68" t="s">
        <v>865</v>
      </c>
      <c r="LUZ8" s="65" t="s">
        <v>862</v>
      </c>
      <c r="LVA8" s="66" t="s">
        <v>863</v>
      </c>
      <c r="LVB8" s="67" t="s">
        <v>864</v>
      </c>
      <c r="LVC8" s="68" t="s">
        <v>865</v>
      </c>
      <c r="LVD8" s="65" t="s">
        <v>862</v>
      </c>
      <c r="LVE8" s="66" t="s">
        <v>863</v>
      </c>
      <c r="LVF8" s="67" t="s">
        <v>864</v>
      </c>
      <c r="LVG8" s="68" t="s">
        <v>865</v>
      </c>
      <c r="LVH8" s="65" t="s">
        <v>862</v>
      </c>
      <c r="LVI8" s="66" t="s">
        <v>863</v>
      </c>
      <c r="LVJ8" s="67" t="s">
        <v>864</v>
      </c>
      <c r="LVK8" s="68" t="s">
        <v>865</v>
      </c>
      <c r="LVL8" s="65" t="s">
        <v>862</v>
      </c>
      <c r="LVM8" s="66" t="s">
        <v>863</v>
      </c>
      <c r="LVN8" s="67" t="s">
        <v>864</v>
      </c>
      <c r="LVO8" s="68" t="s">
        <v>865</v>
      </c>
      <c r="LVP8" s="65" t="s">
        <v>862</v>
      </c>
      <c r="LVQ8" s="66" t="s">
        <v>863</v>
      </c>
      <c r="LVR8" s="67" t="s">
        <v>864</v>
      </c>
      <c r="LVS8" s="68" t="s">
        <v>865</v>
      </c>
      <c r="LVT8" s="65" t="s">
        <v>862</v>
      </c>
      <c r="LVU8" s="66" t="s">
        <v>863</v>
      </c>
      <c r="LVV8" s="67" t="s">
        <v>864</v>
      </c>
      <c r="LVW8" s="68" t="s">
        <v>865</v>
      </c>
      <c r="LVX8" s="65" t="s">
        <v>862</v>
      </c>
      <c r="LVY8" s="66" t="s">
        <v>863</v>
      </c>
      <c r="LVZ8" s="67" t="s">
        <v>864</v>
      </c>
      <c r="LWA8" s="68" t="s">
        <v>865</v>
      </c>
      <c r="LWB8" s="65" t="s">
        <v>862</v>
      </c>
      <c r="LWC8" s="66" t="s">
        <v>863</v>
      </c>
      <c r="LWD8" s="67" t="s">
        <v>864</v>
      </c>
      <c r="LWE8" s="68" t="s">
        <v>865</v>
      </c>
      <c r="LWF8" s="65" t="s">
        <v>862</v>
      </c>
      <c r="LWG8" s="66" t="s">
        <v>863</v>
      </c>
      <c r="LWH8" s="67" t="s">
        <v>864</v>
      </c>
      <c r="LWI8" s="68" t="s">
        <v>865</v>
      </c>
      <c r="LWJ8" s="65" t="s">
        <v>862</v>
      </c>
      <c r="LWK8" s="66" t="s">
        <v>863</v>
      </c>
      <c r="LWL8" s="67" t="s">
        <v>864</v>
      </c>
      <c r="LWM8" s="68" t="s">
        <v>865</v>
      </c>
      <c r="LWN8" s="65" t="s">
        <v>862</v>
      </c>
      <c r="LWO8" s="66" t="s">
        <v>863</v>
      </c>
      <c r="LWP8" s="67" t="s">
        <v>864</v>
      </c>
      <c r="LWQ8" s="68" t="s">
        <v>865</v>
      </c>
      <c r="LWR8" s="65" t="s">
        <v>862</v>
      </c>
      <c r="LWS8" s="66" t="s">
        <v>863</v>
      </c>
      <c r="LWT8" s="67" t="s">
        <v>864</v>
      </c>
      <c r="LWU8" s="68" t="s">
        <v>865</v>
      </c>
      <c r="LWV8" s="65" t="s">
        <v>862</v>
      </c>
      <c r="LWW8" s="66" t="s">
        <v>863</v>
      </c>
      <c r="LWX8" s="67" t="s">
        <v>864</v>
      </c>
      <c r="LWY8" s="68" t="s">
        <v>865</v>
      </c>
      <c r="LWZ8" s="65" t="s">
        <v>862</v>
      </c>
      <c r="LXA8" s="66" t="s">
        <v>863</v>
      </c>
      <c r="LXB8" s="67" t="s">
        <v>864</v>
      </c>
      <c r="LXC8" s="68" t="s">
        <v>865</v>
      </c>
      <c r="LXD8" s="65" t="s">
        <v>862</v>
      </c>
      <c r="LXE8" s="66" t="s">
        <v>863</v>
      </c>
      <c r="LXF8" s="67" t="s">
        <v>864</v>
      </c>
      <c r="LXG8" s="68" t="s">
        <v>865</v>
      </c>
      <c r="LXH8" s="65" t="s">
        <v>862</v>
      </c>
      <c r="LXI8" s="66" t="s">
        <v>863</v>
      </c>
      <c r="LXJ8" s="67" t="s">
        <v>864</v>
      </c>
      <c r="LXK8" s="68" t="s">
        <v>865</v>
      </c>
      <c r="LXL8" s="65" t="s">
        <v>862</v>
      </c>
      <c r="LXM8" s="66" t="s">
        <v>863</v>
      </c>
      <c r="LXN8" s="67" t="s">
        <v>864</v>
      </c>
      <c r="LXO8" s="68" t="s">
        <v>865</v>
      </c>
      <c r="LXP8" s="65" t="s">
        <v>862</v>
      </c>
      <c r="LXQ8" s="66" t="s">
        <v>863</v>
      </c>
      <c r="LXR8" s="67" t="s">
        <v>864</v>
      </c>
      <c r="LXS8" s="68" t="s">
        <v>865</v>
      </c>
      <c r="LXT8" s="65" t="s">
        <v>862</v>
      </c>
      <c r="LXU8" s="66" t="s">
        <v>863</v>
      </c>
      <c r="LXV8" s="67" t="s">
        <v>864</v>
      </c>
      <c r="LXW8" s="68" t="s">
        <v>865</v>
      </c>
      <c r="LXX8" s="65" t="s">
        <v>862</v>
      </c>
      <c r="LXY8" s="66" t="s">
        <v>863</v>
      </c>
      <c r="LXZ8" s="67" t="s">
        <v>864</v>
      </c>
      <c r="LYA8" s="68" t="s">
        <v>865</v>
      </c>
      <c r="LYB8" s="65" t="s">
        <v>862</v>
      </c>
      <c r="LYC8" s="66" t="s">
        <v>863</v>
      </c>
      <c r="LYD8" s="67" t="s">
        <v>864</v>
      </c>
      <c r="LYE8" s="68" t="s">
        <v>865</v>
      </c>
      <c r="LYF8" s="65" t="s">
        <v>862</v>
      </c>
      <c r="LYG8" s="66" t="s">
        <v>863</v>
      </c>
      <c r="LYH8" s="67" t="s">
        <v>864</v>
      </c>
      <c r="LYI8" s="68" t="s">
        <v>865</v>
      </c>
      <c r="LYJ8" s="65" t="s">
        <v>862</v>
      </c>
      <c r="LYK8" s="66" t="s">
        <v>863</v>
      </c>
      <c r="LYL8" s="67" t="s">
        <v>864</v>
      </c>
      <c r="LYM8" s="68" t="s">
        <v>865</v>
      </c>
      <c r="LYN8" s="65" t="s">
        <v>862</v>
      </c>
      <c r="LYO8" s="66" t="s">
        <v>863</v>
      </c>
      <c r="LYP8" s="67" t="s">
        <v>864</v>
      </c>
      <c r="LYQ8" s="68" t="s">
        <v>865</v>
      </c>
      <c r="LYR8" s="65" t="s">
        <v>862</v>
      </c>
      <c r="LYS8" s="66" t="s">
        <v>863</v>
      </c>
      <c r="LYT8" s="67" t="s">
        <v>864</v>
      </c>
      <c r="LYU8" s="68" t="s">
        <v>865</v>
      </c>
      <c r="LYV8" s="65" t="s">
        <v>862</v>
      </c>
      <c r="LYW8" s="66" t="s">
        <v>863</v>
      </c>
      <c r="LYX8" s="67" t="s">
        <v>864</v>
      </c>
      <c r="LYY8" s="68" t="s">
        <v>865</v>
      </c>
      <c r="LYZ8" s="65" t="s">
        <v>862</v>
      </c>
      <c r="LZA8" s="66" t="s">
        <v>863</v>
      </c>
      <c r="LZB8" s="67" t="s">
        <v>864</v>
      </c>
      <c r="LZC8" s="68" t="s">
        <v>865</v>
      </c>
      <c r="LZD8" s="65" t="s">
        <v>862</v>
      </c>
      <c r="LZE8" s="66" t="s">
        <v>863</v>
      </c>
      <c r="LZF8" s="67" t="s">
        <v>864</v>
      </c>
      <c r="LZG8" s="68" t="s">
        <v>865</v>
      </c>
      <c r="LZH8" s="65" t="s">
        <v>862</v>
      </c>
      <c r="LZI8" s="66" t="s">
        <v>863</v>
      </c>
      <c r="LZJ8" s="67" t="s">
        <v>864</v>
      </c>
      <c r="LZK8" s="68" t="s">
        <v>865</v>
      </c>
      <c r="LZL8" s="65" t="s">
        <v>862</v>
      </c>
      <c r="LZM8" s="66" t="s">
        <v>863</v>
      </c>
      <c r="LZN8" s="67" t="s">
        <v>864</v>
      </c>
      <c r="LZO8" s="68" t="s">
        <v>865</v>
      </c>
      <c r="LZP8" s="65" t="s">
        <v>862</v>
      </c>
      <c r="LZQ8" s="66" t="s">
        <v>863</v>
      </c>
      <c r="LZR8" s="67" t="s">
        <v>864</v>
      </c>
      <c r="LZS8" s="68" t="s">
        <v>865</v>
      </c>
      <c r="LZT8" s="65" t="s">
        <v>862</v>
      </c>
      <c r="LZU8" s="66" t="s">
        <v>863</v>
      </c>
      <c r="LZV8" s="67" t="s">
        <v>864</v>
      </c>
      <c r="LZW8" s="68" t="s">
        <v>865</v>
      </c>
      <c r="LZX8" s="65" t="s">
        <v>862</v>
      </c>
      <c r="LZY8" s="66" t="s">
        <v>863</v>
      </c>
      <c r="LZZ8" s="67" t="s">
        <v>864</v>
      </c>
      <c r="MAA8" s="68" t="s">
        <v>865</v>
      </c>
      <c r="MAB8" s="65" t="s">
        <v>862</v>
      </c>
      <c r="MAC8" s="66" t="s">
        <v>863</v>
      </c>
      <c r="MAD8" s="67" t="s">
        <v>864</v>
      </c>
      <c r="MAE8" s="68" t="s">
        <v>865</v>
      </c>
      <c r="MAF8" s="65" t="s">
        <v>862</v>
      </c>
      <c r="MAG8" s="66" t="s">
        <v>863</v>
      </c>
      <c r="MAH8" s="67" t="s">
        <v>864</v>
      </c>
      <c r="MAI8" s="68" t="s">
        <v>865</v>
      </c>
      <c r="MAJ8" s="65" t="s">
        <v>862</v>
      </c>
      <c r="MAK8" s="66" t="s">
        <v>863</v>
      </c>
      <c r="MAL8" s="67" t="s">
        <v>864</v>
      </c>
      <c r="MAM8" s="68" t="s">
        <v>865</v>
      </c>
      <c r="MAN8" s="65" t="s">
        <v>862</v>
      </c>
      <c r="MAO8" s="66" t="s">
        <v>863</v>
      </c>
      <c r="MAP8" s="67" t="s">
        <v>864</v>
      </c>
      <c r="MAQ8" s="68" t="s">
        <v>865</v>
      </c>
      <c r="MAR8" s="65" t="s">
        <v>862</v>
      </c>
      <c r="MAS8" s="66" t="s">
        <v>863</v>
      </c>
      <c r="MAT8" s="67" t="s">
        <v>864</v>
      </c>
      <c r="MAU8" s="68" t="s">
        <v>865</v>
      </c>
      <c r="MAV8" s="65" t="s">
        <v>862</v>
      </c>
      <c r="MAW8" s="66" t="s">
        <v>863</v>
      </c>
      <c r="MAX8" s="67" t="s">
        <v>864</v>
      </c>
      <c r="MAY8" s="68" t="s">
        <v>865</v>
      </c>
      <c r="MAZ8" s="65" t="s">
        <v>862</v>
      </c>
      <c r="MBA8" s="66" t="s">
        <v>863</v>
      </c>
      <c r="MBB8" s="67" t="s">
        <v>864</v>
      </c>
      <c r="MBC8" s="68" t="s">
        <v>865</v>
      </c>
      <c r="MBD8" s="65" t="s">
        <v>862</v>
      </c>
      <c r="MBE8" s="66" t="s">
        <v>863</v>
      </c>
      <c r="MBF8" s="67" t="s">
        <v>864</v>
      </c>
      <c r="MBG8" s="68" t="s">
        <v>865</v>
      </c>
      <c r="MBH8" s="65" t="s">
        <v>862</v>
      </c>
      <c r="MBI8" s="66" t="s">
        <v>863</v>
      </c>
      <c r="MBJ8" s="67" t="s">
        <v>864</v>
      </c>
      <c r="MBK8" s="68" t="s">
        <v>865</v>
      </c>
      <c r="MBL8" s="65" t="s">
        <v>862</v>
      </c>
      <c r="MBM8" s="66" t="s">
        <v>863</v>
      </c>
      <c r="MBN8" s="67" t="s">
        <v>864</v>
      </c>
      <c r="MBO8" s="68" t="s">
        <v>865</v>
      </c>
      <c r="MBP8" s="65" t="s">
        <v>862</v>
      </c>
      <c r="MBQ8" s="66" t="s">
        <v>863</v>
      </c>
      <c r="MBR8" s="67" t="s">
        <v>864</v>
      </c>
      <c r="MBS8" s="68" t="s">
        <v>865</v>
      </c>
      <c r="MBT8" s="65" t="s">
        <v>862</v>
      </c>
      <c r="MBU8" s="66" t="s">
        <v>863</v>
      </c>
      <c r="MBV8" s="67" t="s">
        <v>864</v>
      </c>
      <c r="MBW8" s="68" t="s">
        <v>865</v>
      </c>
      <c r="MBX8" s="65" t="s">
        <v>862</v>
      </c>
      <c r="MBY8" s="66" t="s">
        <v>863</v>
      </c>
      <c r="MBZ8" s="67" t="s">
        <v>864</v>
      </c>
      <c r="MCA8" s="68" t="s">
        <v>865</v>
      </c>
      <c r="MCB8" s="65" t="s">
        <v>862</v>
      </c>
      <c r="MCC8" s="66" t="s">
        <v>863</v>
      </c>
      <c r="MCD8" s="67" t="s">
        <v>864</v>
      </c>
      <c r="MCE8" s="68" t="s">
        <v>865</v>
      </c>
      <c r="MCF8" s="65" t="s">
        <v>862</v>
      </c>
      <c r="MCG8" s="66" t="s">
        <v>863</v>
      </c>
      <c r="MCH8" s="67" t="s">
        <v>864</v>
      </c>
      <c r="MCI8" s="68" t="s">
        <v>865</v>
      </c>
      <c r="MCJ8" s="65" t="s">
        <v>862</v>
      </c>
      <c r="MCK8" s="66" t="s">
        <v>863</v>
      </c>
      <c r="MCL8" s="67" t="s">
        <v>864</v>
      </c>
      <c r="MCM8" s="68" t="s">
        <v>865</v>
      </c>
      <c r="MCN8" s="65" t="s">
        <v>862</v>
      </c>
      <c r="MCO8" s="66" t="s">
        <v>863</v>
      </c>
      <c r="MCP8" s="67" t="s">
        <v>864</v>
      </c>
      <c r="MCQ8" s="68" t="s">
        <v>865</v>
      </c>
      <c r="MCR8" s="65" t="s">
        <v>862</v>
      </c>
      <c r="MCS8" s="66" t="s">
        <v>863</v>
      </c>
      <c r="MCT8" s="67" t="s">
        <v>864</v>
      </c>
      <c r="MCU8" s="68" t="s">
        <v>865</v>
      </c>
      <c r="MCV8" s="65" t="s">
        <v>862</v>
      </c>
      <c r="MCW8" s="66" t="s">
        <v>863</v>
      </c>
      <c r="MCX8" s="67" t="s">
        <v>864</v>
      </c>
      <c r="MCY8" s="68" t="s">
        <v>865</v>
      </c>
      <c r="MCZ8" s="65" t="s">
        <v>862</v>
      </c>
      <c r="MDA8" s="66" t="s">
        <v>863</v>
      </c>
      <c r="MDB8" s="67" t="s">
        <v>864</v>
      </c>
      <c r="MDC8" s="68" t="s">
        <v>865</v>
      </c>
      <c r="MDD8" s="65" t="s">
        <v>862</v>
      </c>
      <c r="MDE8" s="66" t="s">
        <v>863</v>
      </c>
      <c r="MDF8" s="67" t="s">
        <v>864</v>
      </c>
      <c r="MDG8" s="68" t="s">
        <v>865</v>
      </c>
      <c r="MDH8" s="65" t="s">
        <v>862</v>
      </c>
      <c r="MDI8" s="66" t="s">
        <v>863</v>
      </c>
      <c r="MDJ8" s="67" t="s">
        <v>864</v>
      </c>
      <c r="MDK8" s="68" t="s">
        <v>865</v>
      </c>
      <c r="MDL8" s="65" t="s">
        <v>862</v>
      </c>
      <c r="MDM8" s="66" t="s">
        <v>863</v>
      </c>
      <c r="MDN8" s="67" t="s">
        <v>864</v>
      </c>
      <c r="MDO8" s="68" t="s">
        <v>865</v>
      </c>
      <c r="MDP8" s="65" t="s">
        <v>862</v>
      </c>
      <c r="MDQ8" s="66" t="s">
        <v>863</v>
      </c>
      <c r="MDR8" s="67" t="s">
        <v>864</v>
      </c>
      <c r="MDS8" s="68" t="s">
        <v>865</v>
      </c>
      <c r="MDT8" s="65" t="s">
        <v>862</v>
      </c>
      <c r="MDU8" s="66" t="s">
        <v>863</v>
      </c>
      <c r="MDV8" s="67" t="s">
        <v>864</v>
      </c>
      <c r="MDW8" s="68" t="s">
        <v>865</v>
      </c>
      <c r="MDX8" s="65" t="s">
        <v>862</v>
      </c>
      <c r="MDY8" s="66" t="s">
        <v>863</v>
      </c>
      <c r="MDZ8" s="67" t="s">
        <v>864</v>
      </c>
      <c r="MEA8" s="68" t="s">
        <v>865</v>
      </c>
      <c r="MEB8" s="65" t="s">
        <v>862</v>
      </c>
      <c r="MEC8" s="66" t="s">
        <v>863</v>
      </c>
      <c r="MED8" s="67" t="s">
        <v>864</v>
      </c>
      <c r="MEE8" s="68" t="s">
        <v>865</v>
      </c>
      <c r="MEF8" s="65" t="s">
        <v>862</v>
      </c>
      <c r="MEG8" s="66" t="s">
        <v>863</v>
      </c>
      <c r="MEH8" s="67" t="s">
        <v>864</v>
      </c>
      <c r="MEI8" s="68" t="s">
        <v>865</v>
      </c>
      <c r="MEJ8" s="65" t="s">
        <v>862</v>
      </c>
      <c r="MEK8" s="66" t="s">
        <v>863</v>
      </c>
      <c r="MEL8" s="67" t="s">
        <v>864</v>
      </c>
      <c r="MEM8" s="68" t="s">
        <v>865</v>
      </c>
      <c r="MEN8" s="65" t="s">
        <v>862</v>
      </c>
      <c r="MEO8" s="66" t="s">
        <v>863</v>
      </c>
      <c r="MEP8" s="67" t="s">
        <v>864</v>
      </c>
      <c r="MEQ8" s="68" t="s">
        <v>865</v>
      </c>
      <c r="MER8" s="65" t="s">
        <v>862</v>
      </c>
      <c r="MES8" s="66" t="s">
        <v>863</v>
      </c>
      <c r="MET8" s="67" t="s">
        <v>864</v>
      </c>
      <c r="MEU8" s="68" t="s">
        <v>865</v>
      </c>
      <c r="MEV8" s="65" t="s">
        <v>862</v>
      </c>
      <c r="MEW8" s="66" t="s">
        <v>863</v>
      </c>
      <c r="MEX8" s="67" t="s">
        <v>864</v>
      </c>
      <c r="MEY8" s="68" t="s">
        <v>865</v>
      </c>
      <c r="MEZ8" s="65" t="s">
        <v>862</v>
      </c>
      <c r="MFA8" s="66" t="s">
        <v>863</v>
      </c>
      <c r="MFB8" s="67" t="s">
        <v>864</v>
      </c>
      <c r="MFC8" s="68" t="s">
        <v>865</v>
      </c>
      <c r="MFD8" s="65" t="s">
        <v>862</v>
      </c>
      <c r="MFE8" s="66" t="s">
        <v>863</v>
      </c>
      <c r="MFF8" s="67" t="s">
        <v>864</v>
      </c>
      <c r="MFG8" s="68" t="s">
        <v>865</v>
      </c>
      <c r="MFH8" s="65" t="s">
        <v>862</v>
      </c>
      <c r="MFI8" s="66" t="s">
        <v>863</v>
      </c>
      <c r="MFJ8" s="67" t="s">
        <v>864</v>
      </c>
      <c r="MFK8" s="68" t="s">
        <v>865</v>
      </c>
      <c r="MFL8" s="65" t="s">
        <v>862</v>
      </c>
      <c r="MFM8" s="66" t="s">
        <v>863</v>
      </c>
      <c r="MFN8" s="67" t="s">
        <v>864</v>
      </c>
      <c r="MFO8" s="68" t="s">
        <v>865</v>
      </c>
      <c r="MFP8" s="65" t="s">
        <v>862</v>
      </c>
      <c r="MFQ8" s="66" t="s">
        <v>863</v>
      </c>
      <c r="MFR8" s="67" t="s">
        <v>864</v>
      </c>
      <c r="MFS8" s="68" t="s">
        <v>865</v>
      </c>
      <c r="MFT8" s="65" t="s">
        <v>862</v>
      </c>
      <c r="MFU8" s="66" t="s">
        <v>863</v>
      </c>
      <c r="MFV8" s="67" t="s">
        <v>864</v>
      </c>
      <c r="MFW8" s="68" t="s">
        <v>865</v>
      </c>
      <c r="MFX8" s="65" t="s">
        <v>862</v>
      </c>
      <c r="MFY8" s="66" t="s">
        <v>863</v>
      </c>
      <c r="MFZ8" s="67" t="s">
        <v>864</v>
      </c>
      <c r="MGA8" s="68" t="s">
        <v>865</v>
      </c>
      <c r="MGB8" s="65" t="s">
        <v>862</v>
      </c>
      <c r="MGC8" s="66" t="s">
        <v>863</v>
      </c>
      <c r="MGD8" s="67" t="s">
        <v>864</v>
      </c>
      <c r="MGE8" s="68" t="s">
        <v>865</v>
      </c>
      <c r="MGF8" s="65" t="s">
        <v>862</v>
      </c>
      <c r="MGG8" s="66" t="s">
        <v>863</v>
      </c>
      <c r="MGH8" s="67" t="s">
        <v>864</v>
      </c>
      <c r="MGI8" s="68" t="s">
        <v>865</v>
      </c>
      <c r="MGJ8" s="65" t="s">
        <v>862</v>
      </c>
      <c r="MGK8" s="66" t="s">
        <v>863</v>
      </c>
      <c r="MGL8" s="67" t="s">
        <v>864</v>
      </c>
      <c r="MGM8" s="68" t="s">
        <v>865</v>
      </c>
      <c r="MGN8" s="65" t="s">
        <v>862</v>
      </c>
      <c r="MGO8" s="66" t="s">
        <v>863</v>
      </c>
      <c r="MGP8" s="67" t="s">
        <v>864</v>
      </c>
      <c r="MGQ8" s="68" t="s">
        <v>865</v>
      </c>
      <c r="MGR8" s="65" t="s">
        <v>862</v>
      </c>
      <c r="MGS8" s="66" t="s">
        <v>863</v>
      </c>
      <c r="MGT8" s="67" t="s">
        <v>864</v>
      </c>
      <c r="MGU8" s="68" t="s">
        <v>865</v>
      </c>
      <c r="MGV8" s="65" t="s">
        <v>862</v>
      </c>
      <c r="MGW8" s="66" t="s">
        <v>863</v>
      </c>
      <c r="MGX8" s="67" t="s">
        <v>864</v>
      </c>
      <c r="MGY8" s="68" t="s">
        <v>865</v>
      </c>
      <c r="MGZ8" s="65" t="s">
        <v>862</v>
      </c>
      <c r="MHA8" s="66" t="s">
        <v>863</v>
      </c>
      <c r="MHB8" s="67" t="s">
        <v>864</v>
      </c>
      <c r="MHC8" s="68" t="s">
        <v>865</v>
      </c>
      <c r="MHD8" s="65" t="s">
        <v>862</v>
      </c>
      <c r="MHE8" s="66" t="s">
        <v>863</v>
      </c>
      <c r="MHF8" s="67" t="s">
        <v>864</v>
      </c>
      <c r="MHG8" s="68" t="s">
        <v>865</v>
      </c>
      <c r="MHH8" s="65" t="s">
        <v>862</v>
      </c>
      <c r="MHI8" s="66" t="s">
        <v>863</v>
      </c>
      <c r="MHJ8" s="67" t="s">
        <v>864</v>
      </c>
      <c r="MHK8" s="68" t="s">
        <v>865</v>
      </c>
      <c r="MHL8" s="65" t="s">
        <v>862</v>
      </c>
      <c r="MHM8" s="66" t="s">
        <v>863</v>
      </c>
      <c r="MHN8" s="67" t="s">
        <v>864</v>
      </c>
      <c r="MHO8" s="68" t="s">
        <v>865</v>
      </c>
      <c r="MHP8" s="65" t="s">
        <v>862</v>
      </c>
      <c r="MHQ8" s="66" t="s">
        <v>863</v>
      </c>
      <c r="MHR8" s="67" t="s">
        <v>864</v>
      </c>
      <c r="MHS8" s="68" t="s">
        <v>865</v>
      </c>
      <c r="MHT8" s="65" t="s">
        <v>862</v>
      </c>
      <c r="MHU8" s="66" t="s">
        <v>863</v>
      </c>
      <c r="MHV8" s="67" t="s">
        <v>864</v>
      </c>
      <c r="MHW8" s="68" t="s">
        <v>865</v>
      </c>
      <c r="MHX8" s="65" t="s">
        <v>862</v>
      </c>
      <c r="MHY8" s="66" t="s">
        <v>863</v>
      </c>
      <c r="MHZ8" s="67" t="s">
        <v>864</v>
      </c>
      <c r="MIA8" s="68" t="s">
        <v>865</v>
      </c>
      <c r="MIB8" s="65" t="s">
        <v>862</v>
      </c>
      <c r="MIC8" s="66" t="s">
        <v>863</v>
      </c>
      <c r="MID8" s="67" t="s">
        <v>864</v>
      </c>
      <c r="MIE8" s="68" t="s">
        <v>865</v>
      </c>
      <c r="MIF8" s="65" t="s">
        <v>862</v>
      </c>
      <c r="MIG8" s="66" t="s">
        <v>863</v>
      </c>
      <c r="MIH8" s="67" t="s">
        <v>864</v>
      </c>
      <c r="MII8" s="68" t="s">
        <v>865</v>
      </c>
      <c r="MIJ8" s="65" t="s">
        <v>862</v>
      </c>
      <c r="MIK8" s="66" t="s">
        <v>863</v>
      </c>
      <c r="MIL8" s="67" t="s">
        <v>864</v>
      </c>
      <c r="MIM8" s="68" t="s">
        <v>865</v>
      </c>
      <c r="MIN8" s="65" t="s">
        <v>862</v>
      </c>
      <c r="MIO8" s="66" t="s">
        <v>863</v>
      </c>
      <c r="MIP8" s="67" t="s">
        <v>864</v>
      </c>
      <c r="MIQ8" s="68" t="s">
        <v>865</v>
      </c>
      <c r="MIR8" s="65" t="s">
        <v>862</v>
      </c>
      <c r="MIS8" s="66" t="s">
        <v>863</v>
      </c>
      <c r="MIT8" s="67" t="s">
        <v>864</v>
      </c>
      <c r="MIU8" s="68" t="s">
        <v>865</v>
      </c>
      <c r="MIV8" s="65" t="s">
        <v>862</v>
      </c>
      <c r="MIW8" s="66" t="s">
        <v>863</v>
      </c>
      <c r="MIX8" s="67" t="s">
        <v>864</v>
      </c>
      <c r="MIY8" s="68" t="s">
        <v>865</v>
      </c>
      <c r="MIZ8" s="65" t="s">
        <v>862</v>
      </c>
      <c r="MJA8" s="66" t="s">
        <v>863</v>
      </c>
      <c r="MJB8" s="67" t="s">
        <v>864</v>
      </c>
      <c r="MJC8" s="68" t="s">
        <v>865</v>
      </c>
      <c r="MJD8" s="65" t="s">
        <v>862</v>
      </c>
      <c r="MJE8" s="66" t="s">
        <v>863</v>
      </c>
      <c r="MJF8" s="67" t="s">
        <v>864</v>
      </c>
      <c r="MJG8" s="68" t="s">
        <v>865</v>
      </c>
      <c r="MJH8" s="65" t="s">
        <v>862</v>
      </c>
      <c r="MJI8" s="66" t="s">
        <v>863</v>
      </c>
      <c r="MJJ8" s="67" t="s">
        <v>864</v>
      </c>
      <c r="MJK8" s="68" t="s">
        <v>865</v>
      </c>
      <c r="MJL8" s="65" t="s">
        <v>862</v>
      </c>
      <c r="MJM8" s="66" t="s">
        <v>863</v>
      </c>
      <c r="MJN8" s="67" t="s">
        <v>864</v>
      </c>
      <c r="MJO8" s="68" t="s">
        <v>865</v>
      </c>
      <c r="MJP8" s="65" t="s">
        <v>862</v>
      </c>
      <c r="MJQ8" s="66" t="s">
        <v>863</v>
      </c>
      <c r="MJR8" s="67" t="s">
        <v>864</v>
      </c>
      <c r="MJS8" s="68" t="s">
        <v>865</v>
      </c>
      <c r="MJT8" s="65" t="s">
        <v>862</v>
      </c>
      <c r="MJU8" s="66" t="s">
        <v>863</v>
      </c>
      <c r="MJV8" s="67" t="s">
        <v>864</v>
      </c>
      <c r="MJW8" s="68" t="s">
        <v>865</v>
      </c>
      <c r="MJX8" s="65" t="s">
        <v>862</v>
      </c>
      <c r="MJY8" s="66" t="s">
        <v>863</v>
      </c>
      <c r="MJZ8" s="67" t="s">
        <v>864</v>
      </c>
      <c r="MKA8" s="68" t="s">
        <v>865</v>
      </c>
      <c r="MKB8" s="65" t="s">
        <v>862</v>
      </c>
      <c r="MKC8" s="66" t="s">
        <v>863</v>
      </c>
      <c r="MKD8" s="67" t="s">
        <v>864</v>
      </c>
      <c r="MKE8" s="68" t="s">
        <v>865</v>
      </c>
      <c r="MKF8" s="65" t="s">
        <v>862</v>
      </c>
      <c r="MKG8" s="66" t="s">
        <v>863</v>
      </c>
      <c r="MKH8" s="67" t="s">
        <v>864</v>
      </c>
      <c r="MKI8" s="68" t="s">
        <v>865</v>
      </c>
      <c r="MKJ8" s="65" t="s">
        <v>862</v>
      </c>
      <c r="MKK8" s="66" t="s">
        <v>863</v>
      </c>
      <c r="MKL8" s="67" t="s">
        <v>864</v>
      </c>
      <c r="MKM8" s="68" t="s">
        <v>865</v>
      </c>
      <c r="MKN8" s="65" t="s">
        <v>862</v>
      </c>
      <c r="MKO8" s="66" t="s">
        <v>863</v>
      </c>
      <c r="MKP8" s="67" t="s">
        <v>864</v>
      </c>
      <c r="MKQ8" s="68" t="s">
        <v>865</v>
      </c>
      <c r="MKR8" s="65" t="s">
        <v>862</v>
      </c>
      <c r="MKS8" s="66" t="s">
        <v>863</v>
      </c>
      <c r="MKT8" s="67" t="s">
        <v>864</v>
      </c>
      <c r="MKU8" s="68" t="s">
        <v>865</v>
      </c>
      <c r="MKV8" s="65" t="s">
        <v>862</v>
      </c>
      <c r="MKW8" s="66" t="s">
        <v>863</v>
      </c>
      <c r="MKX8" s="67" t="s">
        <v>864</v>
      </c>
      <c r="MKY8" s="68" t="s">
        <v>865</v>
      </c>
      <c r="MKZ8" s="65" t="s">
        <v>862</v>
      </c>
      <c r="MLA8" s="66" t="s">
        <v>863</v>
      </c>
      <c r="MLB8" s="67" t="s">
        <v>864</v>
      </c>
      <c r="MLC8" s="68" t="s">
        <v>865</v>
      </c>
      <c r="MLD8" s="65" t="s">
        <v>862</v>
      </c>
      <c r="MLE8" s="66" t="s">
        <v>863</v>
      </c>
      <c r="MLF8" s="67" t="s">
        <v>864</v>
      </c>
      <c r="MLG8" s="68" t="s">
        <v>865</v>
      </c>
      <c r="MLH8" s="65" t="s">
        <v>862</v>
      </c>
      <c r="MLI8" s="66" t="s">
        <v>863</v>
      </c>
      <c r="MLJ8" s="67" t="s">
        <v>864</v>
      </c>
      <c r="MLK8" s="68" t="s">
        <v>865</v>
      </c>
      <c r="MLL8" s="65" t="s">
        <v>862</v>
      </c>
      <c r="MLM8" s="66" t="s">
        <v>863</v>
      </c>
      <c r="MLN8" s="67" t="s">
        <v>864</v>
      </c>
      <c r="MLO8" s="68" t="s">
        <v>865</v>
      </c>
      <c r="MLP8" s="65" t="s">
        <v>862</v>
      </c>
      <c r="MLQ8" s="66" t="s">
        <v>863</v>
      </c>
      <c r="MLR8" s="67" t="s">
        <v>864</v>
      </c>
      <c r="MLS8" s="68" t="s">
        <v>865</v>
      </c>
      <c r="MLT8" s="65" t="s">
        <v>862</v>
      </c>
      <c r="MLU8" s="66" t="s">
        <v>863</v>
      </c>
      <c r="MLV8" s="67" t="s">
        <v>864</v>
      </c>
      <c r="MLW8" s="68" t="s">
        <v>865</v>
      </c>
      <c r="MLX8" s="65" t="s">
        <v>862</v>
      </c>
      <c r="MLY8" s="66" t="s">
        <v>863</v>
      </c>
      <c r="MLZ8" s="67" t="s">
        <v>864</v>
      </c>
      <c r="MMA8" s="68" t="s">
        <v>865</v>
      </c>
      <c r="MMB8" s="65" t="s">
        <v>862</v>
      </c>
      <c r="MMC8" s="66" t="s">
        <v>863</v>
      </c>
      <c r="MMD8" s="67" t="s">
        <v>864</v>
      </c>
      <c r="MME8" s="68" t="s">
        <v>865</v>
      </c>
      <c r="MMF8" s="65" t="s">
        <v>862</v>
      </c>
      <c r="MMG8" s="66" t="s">
        <v>863</v>
      </c>
      <c r="MMH8" s="67" t="s">
        <v>864</v>
      </c>
      <c r="MMI8" s="68" t="s">
        <v>865</v>
      </c>
      <c r="MMJ8" s="65" t="s">
        <v>862</v>
      </c>
      <c r="MMK8" s="66" t="s">
        <v>863</v>
      </c>
      <c r="MML8" s="67" t="s">
        <v>864</v>
      </c>
      <c r="MMM8" s="68" t="s">
        <v>865</v>
      </c>
      <c r="MMN8" s="65" t="s">
        <v>862</v>
      </c>
      <c r="MMO8" s="66" t="s">
        <v>863</v>
      </c>
      <c r="MMP8" s="67" t="s">
        <v>864</v>
      </c>
      <c r="MMQ8" s="68" t="s">
        <v>865</v>
      </c>
      <c r="MMR8" s="65" t="s">
        <v>862</v>
      </c>
      <c r="MMS8" s="66" t="s">
        <v>863</v>
      </c>
      <c r="MMT8" s="67" t="s">
        <v>864</v>
      </c>
      <c r="MMU8" s="68" t="s">
        <v>865</v>
      </c>
      <c r="MMV8" s="65" t="s">
        <v>862</v>
      </c>
      <c r="MMW8" s="66" t="s">
        <v>863</v>
      </c>
      <c r="MMX8" s="67" t="s">
        <v>864</v>
      </c>
      <c r="MMY8" s="68" t="s">
        <v>865</v>
      </c>
      <c r="MMZ8" s="65" t="s">
        <v>862</v>
      </c>
      <c r="MNA8" s="66" t="s">
        <v>863</v>
      </c>
      <c r="MNB8" s="67" t="s">
        <v>864</v>
      </c>
      <c r="MNC8" s="68" t="s">
        <v>865</v>
      </c>
      <c r="MND8" s="65" t="s">
        <v>862</v>
      </c>
      <c r="MNE8" s="66" t="s">
        <v>863</v>
      </c>
      <c r="MNF8" s="67" t="s">
        <v>864</v>
      </c>
      <c r="MNG8" s="68" t="s">
        <v>865</v>
      </c>
      <c r="MNH8" s="65" t="s">
        <v>862</v>
      </c>
      <c r="MNI8" s="66" t="s">
        <v>863</v>
      </c>
      <c r="MNJ8" s="67" t="s">
        <v>864</v>
      </c>
      <c r="MNK8" s="68" t="s">
        <v>865</v>
      </c>
      <c r="MNL8" s="65" t="s">
        <v>862</v>
      </c>
      <c r="MNM8" s="66" t="s">
        <v>863</v>
      </c>
      <c r="MNN8" s="67" t="s">
        <v>864</v>
      </c>
      <c r="MNO8" s="68" t="s">
        <v>865</v>
      </c>
      <c r="MNP8" s="65" t="s">
        <v>862</v>
      </c>
      <c r="MNQ8" s="66" t="s">
        <v>863</v>
      </c>
      <c r="MNR8" s="67" t="s">
        <v>864</v>
      </c>
      <c r="MNS8" s="68" t="s">
        <v>865</v>
      </c>
      <c r="MNT8" s="65" t="s">
        <v>862</v>
      </c>
      <c r="MNU8" s="66" t="s">
        <v>863</v>
      </c>
      <c r="MNV8" s="67" t="s">
        <v>864</v>
      </c>
      <c r="MNW8" s="68" t="s">
        <v>865</v>
      </c>
      <c r="MNX8" s="65" t="s">
        <v>862</v>
      </c>
      <c r="MNY8" s="66" t="s">
        <v>863</v>
      </c>
      <c r="MNZ8" s="67" t="s">
        <v>864</v>
      </c>
      <c r="MOA8" s="68" t="s">
        <v>865</v>
      </c>
      <c r="MOB8" s="65" t="s">
        <v>862</v>
      </c>
      <c r="MOC8" s="66" t="s">
        <v>863</v>
      </c>
      <c r="MOD8" s="67" t="s">
        <v>864</v>
      </c>
      <c r="MOE8" s="68" t="s">
        <v>865</v>
      </c>
      <c r="MOF8" s="65" t="s">
        <v>862</v>
      </c>
      <c r="MOG8" s="66" t="s">
        <v>863</v>
      </c>
      <c r="MOH8" s="67" t="s">
        <v>864</v>
      </c>
      <c r="MOI8" s="68" t="s">
        <v>865</v>
      </c>
      <c r="MOJ8" s="65" t="s">
        <v>862</v>
      </c>
      <c r="MOK8" s="66" t="s">
        <v>863</v>
      </c>
      <c r="MOL8" s="67" t="s">
        <v>864</v>
      </c>
      <c r="MOM8" s="68" t="s">
        <v>865</v>
      </c>
      <c r="MON8" s="65" t="s">
        <v>862</v>
      </c>
      <c r="MOO8" s="66" t="s">
        <v>863</v>
      </c>
      <c r="MOP8" s="67" t="s">
        <v>864</v>
      </c>
      <c r="MOQ8" s="68" t="s">
        <v>865</v>
      </c>
      <c r="MOR8" s="65" t="s">
        <v>862</v>
      </c>
      <c r="MOS8" s="66" t="s">
        <v>863</v>
      </c>
      <c r="MOT8" s="67" t="s">
        <v>864</v>
      </c>
      <c r="MOU8" s="68" t="s">
        <v>865</v>
      </c>
      <c r="MOV8" s="65" t="s">
        <v>862</v>
      </c>
      <c r="MOW8" s="66" t="s">
        <v>863</v>
      </c>
      <c r="MOX8" s="67" t="s">
        <v>864</v>
      </c>
      <c r="MOY8" s="68" t="s">
        <v>865</v>
      </c>
      <c r="MOZ8" s="65" t="s">
        <v>862</v>
      </c>
      <c r="MPA8" s="66" t="s">
        <v>863</v>
      </c>
      <c r="MPB8" s="67" t="s">
        <v>864</v>
      </c>
      <c r="MPC8" s="68" t="s">
        <v>865</v>
      </c>
      <c r="MPD8" s="65" t="s">
        <v>862</v>
      </c>
      <c r="MPE8" s="66" t="s">
        <v>863</v>
      </c>
      <c r="MPF8" s="67" t="s">
        <v>864</v>
      </c>
      <c r="MPG8" s="68" t="s">
        <v>865</v>
      </c>
      <c r="MPH8" s="65" t="s">
        <v>862</v>
      </c>
      <c r="MPI8" s="66" t="s">
        <v>863</v>
      </c>
      <c r="MPJ8" s="67" t="s">
        <v>864</v>
      </c>
      <c r="MPK8" s="68" t="s">
        <v>865</v>
      </c>
      <c r="MPL8" s="65" t="s">
        <v>862</v>
      </c>
      <c r="MPM8" s="66" t="s">
        <v>863</v>
      </c>
      <c r="MPN8" s="67" t="s">
        <v>864</v>
      </c>
      <c r="MPO8" s="68" t="s">
        <v>865</v>
      </c>
      <c r="MPP8" s="65" t="s">
        <v>862</v>
      </c>
      <c r="MPQ8" s="66" t="s">
        <v>863</v>
      </c>
      <c r="MPR8" s="67" t="s">
        <v>864</v>
      </c>
      <c r="MPS8" s="68" t="s">
        <v>865</v>
      </c>
      <c r="MPT8" s="65" t="s">
        <v>862</v>
      </c>
      <c r="MPU8" s="66" t="s">
        <v>863</v>
      </c>
      <c r="MPV8" s="67" t="s">
        <v>864</v>
      </c>
      <c r="MPW8" s="68" t="s">
        <v>865</v>
      </c>
      <c r="MPX8" s="65" t="s">
        <v>862</v>
      </c>
      <c r="MPY8" s="66" t="s">
        <v>863</v>
      </c>
      <c r="MPZ8" s="67" t="s">
        <v>864</v>
      </c>
      <c r="MQA8" s="68" t="s">
        <v>865</v>
      </c>
      <c r="MQB8" s="65" t="s">
        <v>862</v>
      </c>
      <c r="MQC8" s="66" t="s">
        <v>863</v>
      </c>
      <c r="MQD8" s="67" t="s">
        <v>864</v>
      </c>
      <c r="MQE8" s="68" t="s">
        <v>865</v>
      </c>
      <c r="MQF8" s="65" t="s">
        <v>862</v>
      </c>
      <c r="MQG8" s="66" t="s">
        <v>863</v>
      </c>
      <c r="MQH8" s="67" t="s">
        <v>864</v>
      </c>
      <c r="MQI8" s="68" t="s">
        <v>865</v>
      </c>
      <c r="MQJ8" s="65" t="s">
        <v>862</v>
      </c>
      <c r="MQK8" s="66" t="s">
        <v>863</v>
      </c>
      <c r="MQL8" s="67" t="s">
        <v>864</v>
      </c>
      <c r="MQM8" s="68" t="s">
        <v>865</v>
      </c>
      <c r="MQN8" s="65" t="s">
        <v>862</v>
      </c>
      <c r="MQO8" s="66" t="s">
        <v>863</v>
      </c>
      <c r="MQP8" s="67" t="s">
        <v>864</v>
      </c>
      <c r="MQQ8" s="68" t="s">
        <v>865</v>
      </c>
      <c r="MQR8" s="65" t="s">
        <v>862</v>
      </c>
      <c r="MQS8" s="66" t="s">
        <v>863</v>
      </c>
      <c r="MQT8" s="67" t="s">
        <v>864</v>
      </c>
      <c r="MQU8" s="68" t="s">
        <v>865</v>
      </c>
      <c r="MQV8" s="65" t="s">
        <v>862</v>
      </c>
      <c r="MQW8" s="66" t="s">
        <v>863</v>
      </c>
      <c r="MQX8" s="67" t="s">
        <v>864</v>
      </c>
      <c r="MQY8" s="68" t="s">
        <v>865</v>
      </c>
      <c r="MQZ8" s="65" t="s">
        <v>862</v>
      </c>
      <c r="MRA8" s="66" t="s">
        <v>863</v>
      </c>
      <c r="MRB8" s="67" t="s">
        <v>864</v>
      </c>
      <c r="MRC8" s="68" t="s">
        <v>865</v>
      </c>
      <c r="MRD8" s="65" t="s">
        <v>862</v>
      </c>
      <c r="MRE8" s="66" t="s">
        <v>863</v>
      </c>
      <c r="MRF8" s="67" t="s">
        <v>864</v>
      </c>
      <c r="MRG8" s="68" t="s">
        <v>865</v>
      </c>
      <c r="MRH8" s="65" t="s">
        <v>862</v>
      </c>
      <c r="MRI8" s="66" t="s">
        <v>863</v>
      </c>
      <c r="MRJ8" s="67" t="s">
        <v>864</v>
      </c>
      <c r="MRK8" s="68" t="s">
        <v>865</v>
      </c>
      <c r="MRL8" s="65" t="s">
        <v>862</v>
      </c>
      <c r="MRM8" s="66" t="s">
        <v>863</v>
      </c>
      <c r="MRN8" s="67" t="s">
        <v>864</v>
      </c>
      <c r="MRO8" s="68" t="s">
        <v>865</v>
      </c>
      <c r="MRP8" s="65" t="s">
        <v>862</v>
      </c>
      <c r="MRQ8" s="66" t="s">
        <v>863</v>
      </c>
      <c r="MRR8" s="67" t="s">
        <v>864</v>
      </c>
      <c r="MRS8" s="68" t="s">
        <v>865</v>
      </c>
      <c r="MRT8" s="65" t="s">
        <v>862</v>
      </c>
      <c r="MRU8" s="66" t="s">
        <v>863</v>
      </c>
      <c r="MRV8" s="67" t="s">
        <v>864</v>
      </c>
      <c r="MRW8" s="68" t="s">
        <v>865</v>
      </c>
      <c r="MRX8" s="65" t="s">
        <v>862</v>
      </c>
      <c r="MRY8" s="66" t="s">
        <v>863</v>
      </c>
      <c r="MRZ8" s="67" t="s">
        <v>864</v>
      </c>
      <c r="MSA8" s="68" t="s">
        <v>865</v>
      </c>
      <c r="MSB8" s="65" t="s">
        <v>862</v>
      </c>
      <c r="MSC8" s="66" t="s">
        <v>863</v>
      </c>
      <c r="MSD8" s="67" t="s">
        <v>864</v>
      </c>
      <c r="MSE8" s="68" t="s">
        <v>865</v>
      </c>
      <c r="MSF8" s="65" t="s">
        <v>862</v>
      </c>
      <c r="MSG8" s="66" t="s">
        <v>863</v>
      </c>
      <c r="MSH8" s="67" t="s">
        <v>864</v>
      </c>
      <c r="MSI8" s="68" t="s">
        <v>865</v>
      </c>
      <c r="MSJ8" s="65" t="s">
        <v>862</v>
      </c>
      <c r="MSK8" s="66" t="s">
        <v>863</v>
      </c>
      <c r="MSL8" s="67" t="s">
        <v>864</v>
      </c>
      <c r="MSM8" s="68" t="s">
        <v>865</v>
      </c>
      <c r="MSN8" s="65" t="s">
        <v>862</v>
      </c>
      <c r="MSO8" s="66" t="s">
        <v>863</v>
      </c>
      <c r="MSP8" s="67" t="s">
        <v>864</v>
      </c>
      <c r="MSQ8" s="68" t="s">
        <v>865</v>
      </c>
      <c r="MSR8" s="65" t="s">
        <v>862</v>
      </c>
      <c r="MSS8" s="66" t="s">
        <v>863</v>
      </c>
      <c r="MST8" s="67" t="s">
        <v>864</v>
      </c>
      <c r="MSU8" s="68" t="s">
        <v>865</v>
      </c>
      <c r="MSV8" s="65" t="s">
        <v>862</v>
      </c>
      <c r="MSW8" s="66" t="s">
        <v>863</v>
      </c>
      <c r="MSX8" s="67" t="s">
        <v>864</v>
      </c>
      <c r="MSY8" s="68" t="s">
        <v>865</v>
      </c>
      <c r="MSZ8" s="65" t="s">
        <v>862</v>
      </c>
      <c r="MTA8" s="66" t="s">
        <v>863</v>
      </c>
      <c r="MTB8" s="67" t="s">
        <v>864</v>
      </c>
      <c r="MTC8" s="68" t="s">
        <v>865</v>
      </c>
      <c r="MTD8" s="65" t="s">
        <v>862</v>
      </c>
      <c r="MTE8" s="66" t="s">
        <v>863</v>
      </c>
      <c r="MTF8" s="67" t="s">
        <v>864</v>
      </c>
      <c r="MTG8" s="68" t="s">
        <v>865</v>
      </c>
      <c r="MTH8" s="65" t="s">
        <v>862</v>
      </c>
      <c r="MTI8" s="66" t="s">
        <v>863</v>
      </c>
      <c r="MTJ8" s="67" t="s">
        <v>864</v>
      </c>
      <c r="MTK8" s="68" t="s">
        <v>865</v>
      </c>
      <c r="MTL8" s="65" t="s">
        <v>862</v>
      </c>
      <c r="MTM8" s="66" t="s">
        <v>863</v>
      </c>
      <c r="MTN8" s="67" t="s">
        <v>864</v>
      </c>
      <c r="MTO8" s="68" t="s">
        <v>865</v>
      </c>
      <c r="MTP8" s="65" t="s">
        <v>862</v>
      </c>
      <c r="MTQ8" s="66" t="s">
        <v>863</v>
      </c>
      <c r="MTR8" s="67" t="s">
        <v>864</v>
      </c>
      <c r="MTS8" s="68" t="s">
        <v>865</v>
      </c>
      <c r="MTT8" s="65" t="s">
        <v>862</v>
      </c>
      <c r="MTU8" s="66" t="s">
        <v>863</v>
      </c>
      <c r="MTV8" s="67" t="s">
        <v>864</v>
      </c>
      <c r="MTW8" s="68" t="s">
        <v>865</v>
      </c>
      <c r="MTX8" s="65" t="s">
        <v>862</v>
      </c>
      <c r="MTY8" s="66" t="s">
        <v>863</v>
      </c>
      <c r="MTZ8" s="67" t="s">
        <v>864</v>
      </c>
      <c r="MUA8" s="68" t="s">
        <v>865</v>
      </c>
      <c r="MUB8" s="65" t="s">
        <v>862</v>
      </c>
      <c r="MUC8" s="66" t="s">
        <v>863</v>
      </c>
      <c r="MUD8" s="67" t="s">
        <v>864</v>
      </c>
      <c r="MUE8" s="68" t="s">
        <v>865</v>
      </c>
      <c r="MUF8" s="65" t="s">
        <v>862</v>
      </c>
      <c r="MUG8" s="66" t="s">
        <v>863</v>
      </c>
      <c r="MUH8" s="67" t="s">
        <v>864</v>
      </c>
      <c r="MUI8" s="68" t="s">
        <v>865</v>
      </c>
      <c r="MUJ8" s="65" t="s">
        <v>862</v>
      </c>
      <c r="MUK8" s="66" t="s">
        <v>863</v>
      </c>
      <c r="MUL8" s="67" t="s">
        <v>864</v>
      </c>
      <c r="MUM8" s="68" t="s">
        <v>865</v>
      </c>
      <c r="MUN8" s="65" t="s">
        <v>862</v>
      </c>
      <c r="MUO8" s="66" t="s">
        <v>863</v>
      </c>
      <c r="MUP8" s="67" t="s">
        <v>864</v>
      </c>
      <c r="MUQ8" s="68" t="s">
        <v>865</v>
      </c>
      <c r="MUR8" s="65" t="s">
        <v>862</v>
      </c>
      <c r="MUS8" s="66" t="s">
        <v>863</v>
      </c>
      <c r="MUT8" s="67" t="s">
        <v>864</v>
      </c>
      <c r="MUU8" s="68" t="s">
        <v>865</v>
      </c>
      <c r="MUV8" s="65" t="s">
        <v>862</v>
      </c>
      <c r="MUW8" s="66" t="s">
        <v>863</v>
      </c>
      <c r="MUX8" s="67" t="s">
        <v>864</v>
      </c>
      <c r="MUY8" s="68" t="s">
        <v>865</v>
      </c>
      <c r="MUZ8" s="65" t="s">
        <v>862</v>
      </c>
      <c r="MVA8" s="66" t="s">
        <v>863</v>
      </c>
      <c r="MVB8" s="67" t="s">
        <v>864</v>
      </c>
      <c r="MVC8" s="68" t="s">
        <v>865</v>
      </c>
      <c r="MVD8" s="65" t="s">
        <v>862</v>
      </c>
      <c r="MVE8" s="66" t="s">
        <v>863</v>
      </c>
      <c r="MVF8" s="67" t="s">
        <v>864</v>
      </c>
      <c r="MVG8" s="68" t="s">
        <v>865</v>
      </c>
      <c r="MVH8" s="65" t="s">
        <v>862</v>
      </c>
      <c r="MVI8" s="66" t="s">
        <v>863</v>
      </c>
      <c r="MVJ8" s="67" t="s">
        <v>864</v>
      </c>
      <c r="MVK8" s="68" t="s">
        <v>865</v>
      </c>
      <c r="MVL8" s="65" t="s">
        <v>862</v>
      </c>
      <c r="MVM8" s="66" t="s">
        <v>863</v>
      </c>
      <c r="MVN8" s="67" t="s">
        <v>864</v>
      </c>
      <c r="MVO8" s="68" t="s">
        <v>865</v>
      </c>
      <c r="MVP8" s="65" t="s">
        <v>862</v>
      </c>
      <c r="MVQ8" s="66" t="s">
        <v>863</v>
      </c>
      <c r="MVR8" s="67" t="s">
        <v>864</v>
      </c>
      <c r="MVS8" s="68" t="s">
        <v>865</v>
      </c>
      <c r="MVT8" s="65" t="s">
        <v>862</v>
      </c>
      <c r="MVU8" s="66" t="s">
        <v>863</v>
      </c>
      <c r="MVV8" s="67" t="s">
        <v>864</v>
      </c>
      <c r="MVW8" s="68" t="s">
        <v>865</v>
      </c>
      <c r="MVX8" s="65" t="s">
        <v>862</v>
      </c>
      <c r="MVY8" s="66" t="s">
        <v>863</v>
      </c>
      <c r="MVZ8" s="67" t="s">
        <v>864</v>
      </c>
      <c r="MWA8" s="68" t="s">
        <v>865</v>
      </c>
      <c r="MWB8" s="65" t="s">
        <v>862</v>
      </c>
      <c r="MWC8" s="66" t="s">
        <v>863</v>
      </c>
      <c r="MWD8" s="67" t="s">
        <v>864</v>
      </c>
      <c r="MWE8" s="68" t="s">
        <v>865</v>
      </c>
      <c r="MWF8" s="65" t="s">
        <v>862</v>
      </c>
      <c r="MWG8" s="66" t="s">
        <v>863</v>
      </c>
      <c r="MWH8" s="67" t="s">
        <v>864</v>
      </c>
      <c r="MWI8" s="68" t="s">
        <v>865</v>
      </c>
      <c r="MWJ8" s="65" t="s">
        <v>862</v>
      </c>
      <c r="MWK8" s="66" t="s">
        <v>863</v>
      </c>
      <c r="MWL8" s="67" t="s">
        <v>864</v>
      </c>
      <c r="MWM8" s="68" t="s">
        <v>865</v>
      </c>
      <c r="MWN8" s="65" t="s">
        <v>862</v>
      </c>
      <c r="MWO8" s="66" t="s">
        <v>863</v>
      </c>
      <c r="MWP8" s="67" t="s">
        <v>864</v>
      </c>
      <c r="MWQ8" s="68" t="s">
        <v>865</v>
      </c>
      <c r="MWR8" s="65" t="s">
        <v>862</v>
      </c>
      <c r="MWS8" s="66" t="s">
        <v>863</v>
      </c>
      <c r="MWT8" s="67" t="s">
        <v>864</v>
      </c>
      <c r="MWU8" s="68" t="s">
        <v>865</v>
      </c>
      <c r="MWV8" s="65" t="s">
        <v>862</v>
      </c>
      <c r="MWW8" s="66" t="s">
        <v>863</v>
      </c>
      <c r="MWX8" s="67" t="s">
        <v>864</v>
      </c>
      <c r="MWY8" s="68" t="s">
        <v>865</v>
      </c>
      <c r="MWZ8" s="65" t="s">
        <v>862</v>
      </c>
      <c r="MXA8" s="66" t="s">
        <v>863</v>
      </c>
      <c r="MXB8" s="67" t="s">
        <v>864</v>
      </c>
      <c r="MXC8" s="68" t="s">
        <v>865</v>
      </c>
      <c r="MXD8" s="65" t="s">
        <v>862</v>
      </c>
      <c r="MXE8" s="66" t="s">
        <v>863</v>
      </c>
      <c r="MXF8" s="67" t="s">
        <v>864</v>
      </c>
      <c r="MXG8" s="68" t="s">
        <v>865</v>
      </c>
      <c r="MXH8" s="65" t="s">
        <v>862</v>
      </c>
      <c r="MXI8" s="66" t="s">
        <v>863</v>
      </c>
      <c r="MXJ8" s="67" t="s">
        <v>864</v>
      </c>
      <c r="MXK8" s="68" t="s">
        <v>865</v>
      </c>
      <c r="MXL8" s="65" t="s">
        <v>862</v>
      </c>
      <c r="MXM8" s="66" t="s">
        <v>863</v>
      </c>
      <c r="MXN8" s="67" t="s">
        <v>864</v>
      </c>
      <c r="MXO8" s="68" t="s">
        <v>865</v>
      </c>
      <c r="MXP8" s="65" t="s">
        <v>862</v>
      </c>
      <c r="MXQ8" s="66" t="s">
        <v>863</v>
      </c>
      <c r="MXR8" s="67" t="s">
        <v>864</v>
      </c>
      <c r="MXS8" s="68" t="s">
        <v>865</v>
      </c>
      <c r="MXT8" s="65" t="s">
        <v>862</v>
      </c>
      <c r="MXU8" s="66" t="s">
        <v>863</v>
      </c>
      <c r="MXV8" s="67" t="s">
        <v>864</v>
      </c>
      <c r="MXW8" s="68" t="s">
        <v>865</v>
      </c>
      <c r="MXX8" s="65" t="s">
        <v>862</v>
      </c>
      <c r="MXY8" s="66" t="s">
        <v>863</v>
      </c>
      <c r="MXZ8" s="67" t="s">
        <v>864</v>
      </c>
      <c r="MYA8" s="68" t="s">
        <v>865</v>
      </c>
      <c r="MYB8" s="65" t="s">
        <v>862</v>
      </c>
      <c r="MYC8" s="66" t="s">
        <v>863</v>
      </c>
      <c r="MYD8" s="67" t="s">
        <v>864</v>
      </c>
      <c r="MYE8" s="68" t="s">
        <v>865</v>
      </c>
      <c r="MYF8" s="65" t="s">
        <v>862</v>
      </c>
      <c r="MYG8" s="66" t="s">
        <v>863</v>
      </c>
      <c r="MYH8" s="67" t="s">
        <v>864</v>
      </c>
      <c r="MYI8" s="68" t="s">
        <v>865</v>
      </c>
      <c r="MYJ8" s="65" t="s">
        <v>862</v>
      </c>
      <c r="MYK8" s="66" t="s">
        <v>863</v>
      </c>
      <c r="MYL8" s="67" t="s">
        <v>864</v>
      </c>
      <c r="MYM8" s="68" t="s">
        <v>865</v>
      </c>
      <c r="MYN8" s="65" t="s">
        <v>862</v>
      </c>
      <c r="MYO8" s="66" t="s">
        <v>863</v>
      </c>
      <c r="MYP8" s="67" t="s">
        <v>864</v>
      </c>
      <c r="MYQ8" s="68" t="s">
        <v>865</v>
      </c>
      <c r="MYR8" s="65" t="s">
        <v>862</v>
      </c>
      <c r="MYS8" s="66" t="s">
        <v>863</v>
      </c>
      <c r="MYT8" s="67" t="s">
        <v>864</v>
      </c>
      <c r="MYU8" s="68" t="s">
        <v>865</v>
      </c>
      <c r="MYV8" s="65" t="s">
        <v>862</v>
      </c>
      <c r="MYW8" s="66" t="s">
        <v>863</v>
      </c>
      <c r="MYX8" s="67" t="s">
        <v>864</v>
      </c>
      <c r="MYY8" s="68" t="s">
        <v>865</v>
      </c>
      <c r="MYZ8" s="65" t="s">
        <v>862</v>
      </c>
      <c r="MZA8" s="66" t="s">
        <v>863</v>
      </c>
      <c r="MZB8" s="67" t="s">
        <v>864</v>
      </c>
      <c r="MZC8" s="68" t="s">
        <v>865</v>
      </c>
      <c r="MZD8" s="65" t="s">
        <v>862</v>
      </c>
      <c r="MZE8" s="66" t="s">
        <v>863</v>
      </c>
      <c r="MZF8" s="67" t="s">
        <v>864</v>
      </c>
      <c r="MZG8" s="68" t="s">
        <v>865</v>
      </c>
      <c r="MZH8" s="65" t="s">
        <v>862</v>
      </c>
      <c r="MZI8" s="66" t="s">
        <v>863</v>
      </c>
      <c r="MZJ8" s="67" t="s">
        <v>864</v>
      </c>
      <c r="MZK8" s="68" t="s">
        <v>865</v>
      </c>
      <c r="MZL8" s="65" t="s">
        <v>862</v>
      </c>
      <c r="MZM8" s="66" t="s">
        <v>863</v>
      </c>
      <c r="MZN8" s="67" t="s">
        <v>864</v>
      </c>
      <c r="MZO8" s="68" t="s">
        <v>865</v>
      </c>
      <c r="MZP8" s="65" t="s">
        <v>862</v>
      </c>
      <c r="MZQ8" s="66" t="s">
        <v>863</v>
      </c>
      <c r="MZR8" s="67" t="s">
        <v>864</v>
      </c>
      <c r="MZS8" s="68" t="s">
        <v>865</v>
      </c>
      <c r="MZT8" s="65" t="s">
        <v>862</v>
      </c>
      <c r="MZU8" s="66" t="s">
        <v>863</v>
      </c>
      <c r="MZV8" s="67" t="s">
        <v>864</v>
      </c>
      <c r="MZW8" s="68" t="s">
        <v>865</v>
      </c>
      <c r="MZX8" s="65" t="s">
        <v>862</v>
      </c>
      <c r="MZY8" s="66" t="s">
        <v>863</v>
      </c>
      <c r="MZZ8" s="67" t="s">
        <v>864</v>
      </c>
      <c r="NAA8" s="68" t="s">
        <v>865</v>
      </c>
      <c r="NAB8" s="65" t="s">
        <v>862</v>
      </c>
      <c r="NAC8" s="66" t="s">
        <v>863</v>
      </c>
      <c r="NAD8" s="67" t="s">
        <v>864</v>
      </c>
      <c r="NAE8" s="68" t="s">
        <v>865</v>
      </c>
      <c r="NAF8" s="65" t="s">
        <v>862</v>
      </c>
      <c r="NAG8" s="66" t="s">
        <v>863</v>
      </c>
      <c r="NAH8" s="67" t="s">
        <v>864</v>
      </c>
      <c r="NAI8" s="68" t="s">
        <v>865</v>
      </c>
      <c r="NAJ8" s="65" t="s">
        <v>862</v>
      </c>
      <c r="NAK8" s="66" t="s">
        <v>863</v>
      </c>
      <c r="NAL8" s="67" t="s">
        <v>864</v>
      </c>
      <c r="NAM8" s="68" t="s">
        <v>865</v>
      </c>
      <c r="NAN8" s="65" t="s">
        <v>862</v>
      </c>
      <c r="NAO8" s="66" t="s">
        <v>863</v>
      </c>
      <c r="NAP8" s="67" t="s">
        <v>864</v>
      </c>
      <c r="NAQ8" s="68" t="s">
        <v>865</v>
      </c>
      <c r="NAR8" s="65" t="s">
        <v>862</v>
      </c>
      <c r="NAS8" s="66" t="s">
        <v>863</v>
      </c>
      <c r="NAT8" s="67" t="s">
        <v>864</v>
      </c>
      <c r="NAU8" s="68" t="s">
        <v>865</v>
      </c>
      <c r="NAV8" s="65" t="s">
        <v>862</v>
      </c>
      <c r="NAW8" s="66" t="s">
        <v>863</v>
      </c>
      <c r="NAX8" s="67" t="s">
        <v>864</v>
      </c>
      <c r="NAY8" s="68" t="s">
        <v>865</v>
      </c>
      <c r="NAZ8" s="65" t="s">
        <v>862</v>
      </c>
      <c r="NBA8" s="66" t="s">
        <v>863</v>
      </c>
      <c r="NBB8" s="67" t="s">
        <v>864</v>
      </c>
      <c r="NBC8" s="68" t="s">
        <v>865</v>
      </c>
      <c r="NBD8" s="65" t="s">
        <v>862</v>
      </c>
      <c r="NBE8" s="66" t="s">
        <v>863</v>
      </c>
      <c r="NBF8" s="67" t="s">
        <v>864</v>
      </c>
      <c r="NBG8" s="68" t="s">
        <v>865</v>
      </c>
      <c r="NBH8" s="65" t="s">
        <v>862</v>
      </c>
      <c r="NBI8" s="66" t="s">
        <v>863</v>
      </c>
      <c r="NBJ8" s="67" t="s">
        <v>864</v>
      </c>
      <c r="NBK8" s="68" t="s">
        <v>865</v>
      </c>
      <c r="NBL8" s="65" t="s">
        <v>862</v>
      </c>
      <c r="NBM8" s="66" t="s">
        <v>863</v>
      </c>
      <c r="NBN8" s="67" t="s">
        <v>864</v>
      </c>
      <c r="NBO8" s="68" t="s">
        <v>865</v>
      </c>
      <c r="NBP8" s="65" t="s">
        <v>862</v>
      </c>
      <c r="NBQ8" s="66" t="s">
        <v>863</v>
      </c>
      <c r="NBR8" s="67" t="s">
        <v>864</v>
      </c>
      <c r="NBS8" s="68" t="s">
        <v>865</v>
      </c>
      <c r="NBT8" s="65" t="s">
        <v>862</v>
      </c>
      <c r="NBU8" s="66" t="s">
        <v>863</v>
      </c>
      <c r="NBV8" s="67" t="s">
        <v>864</v>
      </c>
      <c r="NBW8" s="68" t="s">
        <v>865</v>
      </c>
      <c r="NBX8" s="65" t="s">
        <v>862</v>
      </c>
      <c r="NBY8" s="66" t="s">
        <v>863</v>
      </c>
      <c r="NBZ8" s="67" t="s">
        <v>864</v>
      </c>
      <c r="NCA8" s="68" t="s">
        <v>865</v>
      </c>
      <c r="NCB8" s="65" t="s">
        <v>862</v>
      </c>
      <c r="NCC8" s="66" t="s">
        <v>863</v>
      </c>
      <c r="NCD8" s="67" t="s">
        <v>864</v>
      </c>
      <c r="NCE8" s="68" t="s">
        <v>865</v>
      </c>
      <c r="NCF8" s="65" t="s">
        <v>862</v>
      </c>
      <c r="NCG8" s="66" t="s">
        <v>863</v>
      </c>
      <c r="NCH8" s="67" t="s">
        <v>864</v>
      </c>
      <c r="NCI8" s="68" t="s">
        <v>865</v>
      </c>
      <c r="NCJ8" s="65" t="s">
        <v>862</v>
      </c>
      <c r="NCK8" s="66" t="s">
        <v>863</v>
      </c>
      <c r="NCL8" s="67" t="s">
        <v>864</v>
      </c>
      <c r="NCM8" s="68" t="s">
        <v>865</v>
      </c>
      <c r="NCN8" s="65" t="s">
        <v>862</v>
      </c>
      <c r="NCO8" s="66" t="s">
        <v>863</v>
      </c>
      <c r="NCP8" s="67" t="s">
        <v>864</v>
      </c>
      <c r="NCQ8" s="68" t="s">
        <v>865</v>
      </c>
      <c r="NCR8" s="65" t="s">
        <v>862</v>
      </c>
      <c r="NCS8" s="66" t="s">
        <v>863</v>
      </c>
      <c r="NCT8" s="67" t="s">
        <v>864</v>
      </c>
      <c r="NCU8" s="68" t="s">
        <v>865</v>
      </c>
      <c r="NCV8" s="65" t="s">
        <v>862</v>
      </c>
      <c r="NCW8" s="66" t="s">
        <v>863</v>
      </c>
      <c r="NCX8" s="67" t="s">
        <v>864</v>
      </c>
      <c r="NCY8" s="68" t="s">
        <v>865</v>
      </c>
      <c r="NCZ8" s="65" t="s">
        <v>862</v>
      </c>
      <c r="NDA8" s="66" t="s">
        <v>863</v>
      </c>
      <c r="NDB8" s="67" t="s">
        <v>864</v>
      </c>
      <c r="NDC8" s="68" t="s">
        <v>865</v>
      </c>
      <c r="NDD8" s="65" t="s">
        <v>862</v>
      </c>
      <c r="NDE8" s="66" t="s">
        <v>863</v>
      </c>
      <c r="NDF8" s="67" t="s">
        <v>864</v>
      </c>
      <c r="NDG8" s="68" t="s">
        <v>865</v>
      </c>
      <c r="NDH8" s="65" t="s">
        <v>862</v>
      </c>
      <c r="NDI8" s="66" t="s">
        <v>863</v>
      </c>
      <c r="NDJ8" s="67" t="s">
        <v>864</v>
      </c>
      <c r="NDK8" s="68" t="s">
        <v>865</v>
      </c>
      <c r="NDL8" s="65" t="s">
        <v>862</v>
      </c>
      <c r="NDM8" s="66" t="s">
        <v>863</v>
      </c>
      <c r="NDN8" s="67" t="s">
        <v>864</v>
      </c>
      <c r="NDO8" s="68" t="s">
        <v>865</v>
      </c>
      <c r="NDP8" s="65" t="s">
        <v>862</v>
      </c>
      <c r="NDQ8" s="66" t="s">
        <v>863</v>
      </c>
      <c r="NDR8" s="67" t="s">
        <v>864</v>
      </c>
      <c r="NDS8" s="68" t="s">
        <v>865</v>
      </c>
      <c r="NDT8" s="65" t="s">
        <v>862</v>
      </c>
      <c r="NDU8" s="66" t="s">
        <v>863</v>
      </c>
      <c r="NDV8" s="67" t="s">
        <v>864</v>
      </c>
      <c r="NDW8" s="68" t="s">
        <v>865</v>
      </c>
      <c r="NDX8" s="65" t="s">
        <v>862</v>
      </c>
      <c r="NDY8" s="66" t="s">
        <v>863</v>
      </c>
      <c r="NDZ8" s="67" t="s">
        <v>864</v>
      </c>
      <c r="NEA8" s="68" t="s">
        <v>865</v>
      </c>
      <c r="NEB8" s="65" t="s">
        <v>862</v>
      </c>
      <c r="NEC8" s="66" t="s">
        <v>863</v>
      </c>
      <c r="NED8" s="67" t="s">
        <v>864</v>
      </c>
      <c r="NEE8" s="68" t="s">
        <v>865</v>
      </c>
      <c r="NEF8" s="65" t="s">
        <v>862</v>
      </c>
      <c r="NEG8" s="66" t="s">
        <v>863</v>
      </c>
      <c r="NEH8" s="67" t="s">
        <v>864</v>
      </c>
      <c r="NEI8" s="68" t="s">
        <v>865</v>
      </c>
      <c r="NEJ8" s="65" t="s">
        <v>862</v>
      </c>
      <c r="NEK8" s="66" t="s">
        <v>863</v>
      </c>
      <c r="NEL8" s="67" t="s">
        <v>864</v>
      </c>
      <c r="NEM8" s="68" t="s">
        <v>865</v>
      </c>
      <c r="NEN8" s="65" t="s">
        <v>862</v>
      </c>
      <c r="NEO8" s="66" t="s">
        <v>863</v>
      </c>
      <c r="NEP8" s="67" t="s">
        <v>864</v>
      </c>
      <c r="NEQ8" s="68" t="s">
        <v>865</v>
      </c>
      <c r="NER8" s="65" t="s">
        <v>862</v>
      </c>
      <c r="NES8" s="66" t="s">
        <v>863</v>
      </c>
      <c r="NET8" s="67" t="s">
        <v>864</v>
      </c>
      <c r="NEU8" s="68" t="s">
        <v>865</v>
      </c>
      <c r="NEV8" s="65" t="s">
        <v>862</v>
      </c>
      <c r="NEW8" s="66" t="s">
        <v>863</v>
      </c>
      <c r="NEX8" s="67" t="s">
        <v>864</v>
      </c>
      <c r="NEY8" s="68" t="s">
        <v>865</v>
      </c>
      <c r="NEZ8" s="65" t="s">
        <v>862</v>
      </c>
      <c r="NFA8" s="66" t="s">
        <v>863</v>
      </c>
      <c r="NFB8" s="67" t="s">
        <v>864</v>
      </c>
      <c r="NFC8" s="68" t="s">
        <v>865</v>
      </c>
      <c r="NFD8" s="65" t="s">
        <v>862</v>
      </c>
      <c r="NFE8" s="66" t="s">
        <v>863</v>
      </c>
      <c r="NFF8" s="67" t="s">
        <v>864</v>
      </c>
      <c r="NFG8" s="68" t="s">
        <v>865</v>
      </c>
      <c r="NFH8" s="65" t="s">
        <v>862</v>
      </c>
      <c r="NFI8" s="66" t="s">
        <v>863</v>
      </c>
      <c r="NFJ8" s="67" t="s">
        <v>864</v>
      </c>
      <c r="NFK8" s="68" t="s">
        <v>865</v>
      </c>
      <c r="NFL8" s="65" t="s">
        <v>862</v>
      </c>
      <c r="NFM8" s="66" t="s">
        <v>863</v>
      </c>
      <c r="NFN8" s="67" t="s">
        <v>864</v>
      </c>
      <c r="NFO8" s="68" t="s">
        <v>865</v>
      </c>
      <c r="NFP8" s="65" t="s">
        <v>862</v>
      </c>
      <c r="NFQ8" s="66" t="s">
        <v>863</v>
      </c>
      <c r="NFR8" s="67" t="s">
        <v>864</v>
      </c>
      <c r="NFS8" s="68" t="s">
        <v>865</v>
      </c>
      <c r="NFT8" s="65" t="s">
        <v>862</v>
      </c>
      <c r="NFU8" s="66" t="s">
        <v>863</v>
      </c>
      <c r="NFV8" s="67" t="s">
        <v>864</v>
      </c>
      <c r="NFW8" s="68" t="s">
        <v>865</v>
      </c>
      <c r="NFX8" s="65" t="s">
        <v>862</v>
      </c>
      <c r="NFY8" s="66" t="s">
        <v>863</v>
      </c>
      <c r="NFZ8" s="67" t="s">
        <v>864</v>
      </c>
      <c r="NGA8" s="68" t="s">
        <v>865</v>
      </c>
      <c r="NGB8" s="65" t="s">
        <v>862</v>
      </c>
      <c r="NGC8" s="66" t="s">
        <v>863</v>
      </c>
      <c r="NGD8" s="67" t="s">
        <v>864</v>
      </c>
      <c r="NGE8" s="68" t="s">
        <v>865</v>
      </c>
      <c r="NGF8" s="65" t="s">
        <v>862</v>
      </c>
      <c r="NGG8" s="66" t="s">
        <v>863</v>
      </c>
      <c r="NGH8" s="67" t="s">
        <v>864</v>
      </c>
      <c r="NGI8" s="68" t="s">
        <v>865</v>
      </c>
      <c r="NGJ8" s="65" t="s">
        <v>862</v>
      </c>
      <c r="NGK8" s="66" t="s">
        <v>863</v>
      </c>
      <c r="NGL8" s="67" t="s">
        <v>864</v>
      </c>
      <c r="NGM8" s="68" t="s">
        <v>865</v>
      </c>
      <c r="NGN8" s="65" t="s">
        <v>862</v>
      </c>
      <c r="NGO8" s="66" t="s">
        <v>863</v>
      </c>
      <c r="NGP8" s="67" t="s">
        <v>864</v>
      </c>
      <c r="NGQ8" s="68" t="s">
        <v>865</v>
      </c>
      <c r="NGR8" s="65" t="s">
        <v>862</v>
      </c>
      <c r="NGS8" s="66" t="s">
        <v>863</v>
      </c>
      <c r="NGT8" s="67" t="s">
        <v>864</v>
      </c>
      <c r="NGU8" s="68" t="s">
        <v>865</v>
      </c>
      <c r="NGV8" s="65" t="s">
        <v>862</v>
      </c>
      <c r="NGW8" s="66" t="s">
        <v>863</v>
      </c>
      <c r="NGX8" s="67" t="s">
        <v>864</v>
      </c>
      <c r="NGY8" s="68" t="s">
        <v>865</v>
      </c>
      <c r="NGZ8" s="65" t="s">
        <v>862</v>
      </c>
      <c r="NHA8" s="66" t="s">
        <v>863</v>
      </c>
      <c r="NHB8" s="67" t="s">
        <v>864</v>
      </c>
      <c r="NHC8" s="68" t="s">
        <v>865</v>
      </c>
      <c r="NHD8" s="65" t="s">
        <v>862</v>
      </c>
      <c r="NHE8" s="66" t="s">
        <v>863</v>
      </c>
      <c r="NHF8" s="67" t="s">
        <v>864</v>
      </c>
      <c r="NHG8" s="68" t="s">
        <v>865</v>
      </c>
      <c r="NHH8" s="65" t="s">
        <v>862</v>
      </c>
      <c r="NHI8" s="66" t="s">
        <v>863</v>
      </c>
      <c r="NHJ8" s="67" t="s">
        <v>864</v>
      </c>
      <c r="NHK8" s="68" t="s">
        <v>865</v>
      </c>
      <c r="NHL8" s="65" t="s">
        <v>862</v>
      </c>
      <c r="NHM8" s="66" t="s">
        <v>863</v>
      </c>
      <c r="NHN8" s="67" t="s">
        <v>864</v>
      </c>
      <c r="NHO8" s="68" t="s">
        <v>865</v>
      </c>
      <c r="NHP8" s="65" t="s">
        <v>862</v>
      </c>
      <c r="NHQ8" s="66" t="s">
        <v>863</v>
      </c>
      <c r="NHR8" s="67" t="s">
        <v>864</v>
      </c>
      <c r="NHS8" s="68" t="s">
        <v>865</v>
      </c>
      <c r="NHT8" s="65" t="s">
        <v>862</v>
      </c>
      <c r="NHU8" s="66" t="s">
        <v>863</v>
      </c>
      <c r="NHV8" s="67" t="s">
        <v>864</v>
      </c>
      <c r="NHW8" s="68" t="s">
        <v>865</v>
      </c>
      <c r="NHX8" s="65" t="s">
        <v>862</v>
      </c>
      <c r="NHY8" s="66" t="s">
        <v>863</v>
      </c>
      <c r="NHZ8" s="67" t="s">
        <v>864</v>
      </c>
      <c r="NIA8" s="68" t="s">
        <v>865</v>
      </c>
      <c r="NIB8" s="65" t="s">
        <v>862</v>
      </c>
      <c r="NIC8" s="66" t="s">
        <v>863</v>
      </c>
      <c r="NID8" s="67" t="s">
        <v>864</v>
      </c>
      <c r="NIE8" s="68" t="s">
        <v>865</v>
      </c>
      <c r="NIF8" s="65" t="s">
        <v>862</v>
      </c>
      <c r="NIG8" s="66" t="s">
        <v>863</v>
      </c>
      <c r="NIH8" s="67" t="s">
        <v>864</v>
      </c>
      <c r="NII8" s="68" t="s">
        <v>865</v>
      </c>
      <c r="NIJ8" s="65" t="s">
        <v>862</v>
      </c>
      <c r="NIK8" s="66" t="s">
        <v>863</v>
      </c>
      <c r="NIL8" s="67" t="s">
        <v>864</v>
      </c>
      <c r="NIM8" s="68" t="s">
        <v>865</v>
      </c>
      <c r="NIN8" s="65" t="s">
        <v>862</v>
      </c>
      <c r="NIO8" s="66" t="s">
        <v>863</v>
      </c>
      <c r="NIP8" s="67" t="s">
        <v>864</v>
      </c>
      <c r="NIQ8" s="68" t="s">
        <v>865</v>
      </c>
      <c r="NIR8" s="65" t="s">
        <v>862</v>
      </c>
      <c r="NIS8" s="66" t="s">
        <v>863</v>
      </c>
      <c r="NIT8" s="67" t="s">
        <v>864</v>
      </c>
      <c r="NIU8" s="68" t="s">
        <v>865</v>
      </c>
      <c r="NIV8" s="65" t="s">
        <v>862</v>
      </c>
      <c r="NIW8" s="66" t="s">
        <v>863</v>
      </c>
      <c r="NIX8" s="67" t="s">
        <v>864</v>
      </c>
      <c r="NIY8" s="68" t="s">
        <v>865</v>
      </c>
      <c r="NIZ8" s="65" t="s">
        <v>862</v>
      </c>
      <c r="NJA8" s="66" t="s">
        <v>863</v>
      </c>
      <c r="NJB8" s="67" t="s">
        <v>864</v>
      </c>
      <c r="NJC8" s="68" t="s">
        <v>865</v>
      </c>
      <c r="NJD8" s="65" t="s">
        <v>862</v>
      </c>
      <c r="NJE8" s="66" t="s">
        <v>863</v>
      </c>
      <c r="NJF8" s="67" t="s">
        <v>864</v>
      </c>
      <c r="NJG8" s="68" t="s">
        <v>865</v>
      </c>
      <c r="NJH8" s="65" t="s">
        <v>862</v>
      </c>
      <c r="NJI8" s="66" t="s">
        <v>863</v>
      </c>
      <c r="NJJ8" s="67" t="s">
        <v>864</v>
      </c>
      <c r="NJK8" s="68" t="s">
        <v>865</v>
      </c>
      <c r="NJL8" s="65" t="s">
        <v>862</v>
      </c>
      <c r="NJM8" s="66" t="s">
        <v>863</v>
      </c>
      <c r="NJN8" s="67" t="s">
        <v>864</v>
      </c>
      <c r="NJO8" s="68" t="s">
        <v>865</v>
      </c>
      <c r="NJP8" s="65" t="s">
        <v>862</v>
      </c>
      <c r="NJQ8" s="66" t="s">
        <v>863</v>
      </c>
      <c r="NJR8" s="67" t="s">
        <v>864</v>
      </c>
      <c r="NJS8" s="68" t="s">
        <v>865</v>
      </c>
      <c r="NJT8" s="65" t="s">
        <v>862</v>
      </c>
      <c r="NJU8" s="66" t="s">
        <v>863</v>
      </c>
      <c r="NJV8" s="67" t="s">
        <v>864</v>
      </c>
      <c r="NJW8" s="68" t="s">
        <v>865</v>
      </c>
      <c r="NJX8" s="65" t="s">
        <v>862</v>
      </c>
      <c r="NJY8" s="66" t="s">
        <v>863</v>
      </c>
      <c r="NJZ8" s="67" t="s">
        <v>864</v>
      </c>
      <c r="NKA8" s="68" t="s">
        <v>865</v>
      </c>
      <c r="NKB8" s="65" t="s">
        <v>862</v>
      </c>
      <c r="NKC8" s="66" t="s">
        <v>863</v>
      </c>
      <c r="NKD8" s="67" t="s">
        <v>864</v>
      </c>
      <c r="NKE8" s="68" t="s">
        <v>865</v>
      </c>
      <c r="NKF8" s="65" t="s">
        <v>862</v>
      </c>
      <c r="NKG8" s="66" t="s">
        <v>863</v>
      </c>
      <c r="NKH8" s="67" t="s">
        <v>864</v>
      </c>
      <c r="NKI8" s="68" t="s">
        <v>865</v>
      </c>
      <c r="NKJ8" s="65" t="s">
        <v>862</v>
      </c>
      <c r="NKK8" s="66" t="s">
        <v>863</v>
      </c>
      <c r="NKL8" s="67" t="s">
        <v>864</v>
      </c>
      <c r="NKM8" s="68" t="s">
        <v>865</v>
      </c>
      <c r="NKN8" s="65" t="s">
        <v>862</v>
      </c>
      <c r="NKO8" s="66" t="s">
        <v>863</v>
      </c>
      <c r="NKP8" s="67" t="s">
        <v>864</v>
      </c>
      <c r="NKQ8" s="68" t="s">
        <v>865</v>
      </c>
      <c r="NKR8" s="65" t="s">
        <v>862</v>
      </c>
      <c r="NKS8" s="66" t="s">
        <v>863</v>
      </c>
      <c r="NKT8" s="67" t="s">
        <v>864</v>
      </c>
      <c r="NKU8" s="68" t="s">
        <v>865</v>
      </c>
      <c r="NKV8" s="65" t="s">
        <v>862</v>
      </c>
      <c r="NKW8" s="66" t="s">
        <v>863</v>
      </c>
      <c r="NKX8" s="67" t="s">
        <v>864</v>
      </c>
      <c r="NKY8" s="68" t="s">
        <v>865</v>
      </c>
      <c r="NKZ8" s="65" t="s">
        <v>862</v>
      </c>
      <c r="NLA8" s="66" t="s">
        <v>863</v>
      </c>
      <c r="NLB8" s="67" t="s">
        <v>864</v>
      </c>
      <c r="NLC8" s="68" t="s">
        <v>865</v>
      </c>
      <c r="NLD8" s="65" t="s">
        <v>862</v>
      </c>
      <c r="NLE8" s="66" t="s">
        <v>863</v>
      </c>
      <c r="NLF8" s="67" t="s">
        <v>864</v>
      </c>
      <c r="NLG8" s="68" t="s">
        <v>865</v>
      </c>
      <c r="NLH8" s="65" t="s">
        <v>862</v>
      </c>
      <c r="NLI8" s="66" t="s">
        <v>863</v>
      </c>
      <c r="NLJ8" s="67" t="s">
        <v>864</v>
      </c>
      <c r="NLK8" s="68" t="s">
        <v>865</v>
      </c>
      <c r="NLL8" s="65" t="s">
        <v>862</v>
      </c>
      <c r="NLM8" s="66" t="s">
        <v>863</v>
      </c>
      <c r="NLN8" s="67" t="s">
        <v>864</v>
      </c>
      <c r="NLO8" s="68" t="s">
        <v>865</v>
      </c>
      <c r="NLP8" s="65" t="s">
        <v>862</v>
      </c>
      <c r="NLQ8" s="66" t="s">
        <v>863</v>
      </c>
      <c r="NLR8" s="67" t="s">
        <v>864</v>
      </c>
      <c r="NLS8" s="68" t="s">
        <v>865</v>
      </c>
      <c r="NLT8" s="65" t="s">
        <v>862</v>
      </c>
      <c r="NLU8" s="66" t="s">
        <v>863</v>
      </c>
      <c r="NLV8" s="67" t="s">
        <v>864</v>
      </c>
      <c r="NLW8" s="68" t="s">
        <v>865</v>
      </c>
      <c r="NLX8" s="65" t="s">
        <v>862</v>
      </c>
      <c r="NLY8" s="66" t="s">
        <v>863</v>
      </c>
      <c r="NLZ8" s="67" t="s">
        <v>864</v>
      </c>
      <c r="NMA8" s="68" t="s">
        <v>865</v>
      </c>
      <c r="NMB8" s="65" t="s">
        <v>862</v>
      </c>
      <c r="NMC8" s="66" t="s">
        <v>863</v>
      </c>
      <c r="NMD8" s="67" t="s">
        <v>864</v>
      </c>
      <c r="NME8" s="68" t="s">
        <v>865</v>
      </c>
      <c r="NMF8" s="65" t="s">
        <v>862</v>
      </c>
      <c r="NMG8" s="66" t="s">
        <v>863</v>
      </c>
      <c r="NMH8" s="67" t="s">
        <v>864</v>
      </c>
      <c r="NMI8" s="68" t="s">
        <v>865</v>
      </c>
      <c r="NMJ8" s="65" t="s">
        <v>862</v>
      </c>
      <c r="NMK8" s="66" t="s">
        <v>863</v>
      </c>
      <c r="NML8" s="67" t="s">
        <v>864</v>
      </c>
      <c r="NMM8" s="68" t="s">
        <v>865</v>
      </c>
      <c r="NMN8" s="65" t="s">
        <v>862</v>
      </c>
      <c r="NMO8" s="66" t="s">
        <v>863</v>
      </c>
      <c r="NMP8" s="67" t="s">
        <v>864</v>
      </c>
      <c r="NMQ8" s="68" t="s">
        <v>865</v>
      </c>
      <c r="NMR8" s="65" t="s">
        <v>862</v>
      </c>
      <c r="NMS8" s="66" t="s">
        <v>863</v>
      </c>
      <c r="NMT8" s="67" t="s">
        <v>864</v>
      </c>
      <c r="NMU8" s="68" t="s">
        <v>865</v>
      </c>
      <c r="NMV8" s="65" t="s">
        <v>862</v>
      </c>
      <c r="NMW8" s="66" t="s">
        <v>863</v>
      </c>
      <c r="NMX8" s="67" t="s">
        <v>864</v>
      </c>
      <c r="NMY8" s="68" t="s">
        <v>865</v>
      </c>
      <c r="NMZ8" s="65" t="s">
        <v>862</v>
      </c>
      <c r="NNA8" s="66" t="s">
        <v>863</v>
      </c>
      <c r="NNB8" s="67" t="s">
        <v>864</v>
      </c>
      <c r="NNC8" s="68" t="s">
        <v>865</v>
      </c>
      <c r="NND8" s="65" t="s">
        <v>862</v>
      </c>
      <c r="NNE8" s="66" t="s">
        <v>863</v>
      </c>
      <c r="NNF8" s="67" t="s">
        <v>864</v>
      </c>
      <c r="NNG8" s="68" t="s">
        <v>865</v>
      </c>
      <c r="NNH8" s="65" t="s">
        <v>862</v>
      </c>
      <c r="NNI8" s="66" t="s">
        <v>863</v>
      </c>
      <c r="NNJ8" s="67" t="s">
        <v>864</v>
      </c>
      <c r="NNK8" s="68" t="s">
        <v>865</v>
      </c>
      <c r="NNL8" s="65" t="s">
        <v>862</v>
      </c>
      <c r="NNM8" s="66" t="s">
        <v>863</v>
      </c>
      <c r="NNN8" s="67" t="s">
        <v>864</v>
      </c>
      <c r="NNO8" s="68" t="s">
        <v>865</v>
      </c>
      <c r="NNP8" s="65" t="s">
        <v>862</v>
      </c>
      <c r="NNQ8" s="66" t="s">
        <v>863</v>
      </c>
      <c r="NNR8" s="67" t="s">
        <v>864</v>
      </c>
      <c r="NNS8" s="68" t="s">
        <v>865</v>
      </c>
      <c r="NNT8" s="65" t="s">
        <v>862</v>
      </c>
      <c r="NNU8" s="66" t="s">
        <v>863</v>
      </c>
      <c r="NNV8" s="67" t="s">
        <v>864</v>
      </c>
      <c r="NNW8" s="68" t="s">
        <v>865</v>
      </c>
      <c r="NNX8" s="65" t="s">
        <v>862</v>
      </c>
      <c r="NNY8" s="66" t="s">
        <v>863</v>
      </c>
      <c r="NNZ8" s="67" t="s">
        <v>864</v>
      </c>
      <c r="NOA8" s="68" t="s">
        <v>865</v>
      </c>
      <c r="NOB8" s="65" t="s">
        <v>862</v>
      </c>
      <c r="NOC8" s="66" t="s">
        <v>863</v>
      </c>
      <c r="NOD8" s="67" t="s">
        <v>864</v>
      </c>
      <c r="NOE8" s="68" t="s">
        <v>865</v>
      </c>
      <c r="NOF8" s="65" t="s">
        <v>862</v>
      </c>
      <c r="NOG8" s="66" t="s">
        <v>863</v>
      </c>
      <c r="NOH8" s="67" t="s">
        <v>864</v>
      </c>
      <c r="NOI8" s="68" t="s">
        <v>865</v>
      </c>
      <c r="NOJ8" s="65" t="s">
        <v>862</v>
      </c>
      <c r="NOK8" s="66" t="s">
        <v>863</v>
      </c>
      <c r="NOL8" s="67" t="s">
        <v>864</v>
      </c>
      <c r="NOM8" s="68" t="s">
        <v>865</v>
      </c>
      <c r="NON8" s="65" t="s">
        <v>862</v>
      </c>
      <c r="NOO8" s="66" t="s">
        <v>863</v>
      </c>
      <c r="NOP8" s="67" t="s">
        <v>864</v>
      </c>
      <c r="NOQ8" s="68" t="s">
        <v>865</v>
      </c>
      <c r="NOR8" s="65" t="s">
        <v>862</v>
      </c>
      <c r="NOS8" s="66" t="s">
        <v>863</v>
      </c>
      <c r="NOT8" s="67" t="s">
        <v>864</v>
      </c>
      <c r="NOU8" s="68" t="s">
        <v>865</v>
      </c>
      <c r="NOV8" s="65" t="s">
        <v>862</v>
      </c>
      <c r="NOW8" s="66" t="s">
        <v>863</v>
      </c>
      <c r="NOX8" s="67" t="s">
        <v>864</v>
      </c>
      <c r="NOY8" s="68" t="s">
        <v>865</v>
      </c>
      <c r="NOZ8" s="65" t="s">
        <v>862</v>
      </c>
      <c r="NPA8" s="66" t="s">
        <v>863</v>
      </c>
      <c r="NPB8" s="67" t="s">
        <v>864</v>
      </c>
      <c r="NPC8" s="68" t="s">
        <v>865</v>
      </c>
      <c r="NPD8" s="65" t="s">
        <v>862</v>
      </c>
      <c r="NPE8" s="66" t="s">
        <v>863</v>
      </c>
      <c r="NPF8" s="67" t="s">
        <v>864</v>
      </c>
      <c r="NPG8" s="68" t="s">
        <v>865</v>
      </c>
      <c r="NPH8" s="65" t="s">
        <v>862</v>
      </c>
      <c r="NPI8" s="66" t="s">
        <v>863</v>
      </c>
      <c r="NPJ8" s="67" t="s">
        <v>864</v>
      </c>
      <c r="NPK8" s="68" t="s">
        <v>865</v>
      </c>
      <c r="NPL8" s="65" t="s">
        <v>862</v>
      </c>
      <c r="NPM8" s="66" t="s">
        <v>863</v>
      </c>
      <c r="NPN8" s="67" t="s">
        <v>864</v>
      </c>
      <c r="NPO8" s="68" t="s">
        <v>865</v>
      </c>
      <c r="NPP8" s="65" t="s">
        <v>862</v>
      </c>
      <c r="NPQ8" s="66" t="s">
        <v>863</v>
      </c>
      <c r="NPR8" s="67" t="s">
        <v>864</v>
      </c>
      <c r="NPS8" s="68" t="s">
        <v>865</v>
      </c>
      <c r="NPT8" s="65" t="s">
        <v>862</v>
      </c>
      <c r="NPU8" s="66" t="s">
        <v>863</v>
      </c>
      <c r="NPV8" s="67" t="s">
        <v>864</v>
      </c>
      <c r="NPW8" s="68" t="s">
        <v>865</v>
      </c>
      <c r="NPX8" s="65" t="s">
        <v>862</v>
      </c>
      <c r="NPY8" s="66" t="s">
        <v>863</v>
      </c>
      <c r="NPZ8" s="67" t="s">
        <v>864</v>
      </c>
      <c r="NQA8" s="68" t="s">
        <v>865</v>
      </c>
      <c r="NQB8" s="65" t="s">
        <v>862</v>
      </c>
      <c r="NQC8" s="66" t="s">
        <v>863</v>
      </c>
      <c r="NQD8" s="67" t="s">
        <v>864</v>
      </c>
      <c r="NQE8" s="68" t="s">
        <v>865</v>
      </c>
      <c r="NQF8" s="65" t="s">
        <v>862</v>
      </c>
      <c r="NQG8" s="66" t="s">
        <v>863</v>
      </c>
      <c r="NQH8" s="67" t="s">
        <v>864</v>
      </c>
      <c r="NQI8" s="68" t="s">
        <v>865</v>
      </c>
      <c r="NQJ8" s="65" t="s">
        <v>862</v>
      </c>
      <c r="NQK8" s="66" t="s">
        <v>863</v>
      </c>
      <c r="NQL8" s="67" t="s">
        <v>864</v>
      </c>
      <c r="NQM8" s="68" t="s">
        <v>865</v>
      </c>
      <c r="NQN8" s="65" t="s">
        <v>862</v>
      </c>
      <c r="NQO8" s="66" t="s">
        <v>863</v>
      </c>
      <c r="NQP8" s="67" t="s">
        <v>864</v>
      </c>
      <c r="NQQ8" s="68" t="s">
        <v>865</v>
      </c>
      <c r="NQR8" s="65" t="s">
        <v>862</v>
      </c>
      <c r="NQS8" s="66" t="s">
        <v>863</v>
      </c>
      <c r="NQT8" s="67" t="s">
        <v>864</v>
      </c>
      <c r="NQU8" s="68" t="s">
        <v>865</v>
      </c>
      <c r="NQV8" s="65" t="s">
        <v>862</v>
      </c>
      <c r="NQW8" s="66" t="s">
        <v>863</v>
      </c>
      <c r="NQX8" s="67" t="s">
        <v>864</v>
      </c>
      <c r="NQY8" s="68" t="s">
        <v>865</v>
      </c>
      <c r="NQZ8" s="65" t="s">
        <v>862</v>
      </c>
      <c r="NRA8" s="66" t="s">
        <v>863</v>
      </c>
      <c r="NRB8" s="67" t="s">
        <v>864</v>
      </c>
      <c r="NRC8" s="68" t="s">
        <v>865</v>
      </c>
      <c r="NRD8" s="65" t="s">
        <v>862</v>
      </c>
      <c r="NRE8" s="66" t="s">
        <v>863</v>
      </c>
      <c r="NRF8" s="67" t="s">
        <v>864</v>
      </c>
      <c r="NRG8" s="68" t="s">
        <v>865</v>
      </c>
      <c r="NRH8" s="65" t="s">
        <v>862</v>
      </c>
      <c r="NRI8" s="66" t="s">
        <v>863</v>
      </c>
      <c r="NRJ8" s="67" t="s">
        <v>864</v>
      </c>
      <c r="NRK8" s="68" t="s">
        <v>865</v>
      </c>
      <c r="NRL8" s="65" t="s">
        <v>862</v>
      </c>
      <c r="NRM8" s="66" t="s">
        <v>863</v>
      </c>
      <c r="NRN8" s="67" t="s">
        <v>864</v>
      </c>
      <c r="NRO8" s="68" t="s">
        <v>865</v>
      </c>
      <c r="NRP8" s="65" t="s">
        <v>862</v>
      </c>
      <c r="NRQ8" s="66" t="s">
        <v>863</v>
      </c>
      <c r="NRR8" s="67" t="s">
        <v>864</v>
      </c>
      <c r="NRS8" s="68" t="s">
        <v>865</v>
      </c>
      <c r="NRT8" s="65" t="s">
        <v>862</v>
      </c>
      <c r="NRU8" s="66" t="s">
        <v>863</v>
      </c>
      <c r="NRV8" s="67" t="s">
        <v>864</v>
      </c>
      <c r="NRW8" s="68" t="s">
        <v>865</v>
      </c>
      <c r="NRX8" s="65" t="s">
        <v>862</v>
      </c>
      <c r="NRY8" s="66" t="s">
        <v>863</v>
      </c>
      <c r="NRZ8" s="67" t="s">
        <v>864</v>
      </c>
      <c r="NSA8" s="68" t="s">
        <v>865</v>
      </c>
      <c r="NSB8" s="65" t="s">
        <v>862</v>
      </c>
      <c r="NSC8" s="66" t="s">
        <v>863</v>
      </c>
      <c r="NSD8" s="67" t="s">
        <v>864</v>
      </c>
      <c r="NSE8" s="68" t="s">
        <v>865</v>
      </c>
      <c r="NSF8" s="65" t="s">
        <v>862</v>
      </c>
      <c r="NSG8" s="66" t="s">
        <v>863</v>
      </c>
      <c r="NSH8" s="67" t="s">
        <v>864</v>
      </c>
      <c r="NSI8" s="68" t="s">
        <v>865</v>
      </c>
      <c r="NSJ8" s="65" t="s">
        <v>862</v>
      </c>
      <c r="NSK8" s="66" t="s">
        <v>863</v>
      </c>
      <c r="NSL8" s="67" t="s">
        <v>864</v>
      </c>
      <c r="NSM8" s="68" t="s">
        <v>865</v>
      </c>
      <c r="NSN8" s="65" t="s">
        <v>862</v>
      </c>
      <c r="NSO8" s="66" t="s">
        <v>863</v>
      </c>
      <c r="NSP8" s="67" t="s">
        <v>864</v>
      </c>
      <c r="NSQ8" s="68" t="s">
        <v>865</v>
      </c>
      <c r="NSR8" s="65" t="s">
        <v>862</v>
      </c>
      <c r="NSS8" s="66" t="s">
        <v>863</v>
      </c>
      <c r="NST8" s="67" t="s">
        <v>864</v>
      </c>
      <c r="NSU8" s="68" t="s">
        <v>865</v>
      </c>
      <c r="NSV8" s="65" t="s">
        <v>862</v>
      </c>
      <c r="NSW8" s="66" t="s">
        <v>863</v>
      </c>
      <c r="NSX8" s="67" t="s">
        <v>864</v>
      </c>
      <c r="NSY8" s="68" t="s">
        <v>865</v>
      </c>
      <c r="NSZ8" s="65" t="s">
        <v>862</v>
      </c>
      <c r="NTA8" s="66" t="s">
        <v>863</v>
      </c>
      <c r="NTB8" s="67" t="s">
        <v>864</v>
      </c>
      <c r="NTC8" s="68" t="s">
        <v>865</v>
      </c>
      <c r="NTD8" s="65" t="s">
        <v>862</v>
      </c>
      <c r="NTE8" s="66" t="s">
        <v>863</v>
      </c>
      <c r="NTF8" s="67" t="s">
        <v>864</v>
      </c>
      <c r="NTG8" s="68" t="s">
        <v>865</v>
      </c>
      <c r="NTH8" s="65" t="s">
        <v>862</v>
      </c>
      <c r="NTI8" s="66" t="s">
        <v>863</v>
      </c>
      <c r="NTJ8" s="67" t="s">
        <v>864</v>
      </c>
      <c r="NTK8" s="68" t="s">
        <v>865</v>
      </c>
      <c r="NTL8" s="65" t="s">
        <v>862</v>
      </c>
      <c r="NTM8" s="66" t="s">
        <v>863</v>
      </c>
      <c r="NTN8" s="67" t="s">
        <v>864</v>
      </c>
      <c r="NTO8" s="68" t="s">
        <v>865</v>
      </c>
      <c r="NTP8" s="65" t="s">
        <v>862</v>
      </c>
      <c r="NTQ8" s="66" t="s">
        <v>863</v>
      </c>
      <c r="NTR8" s="67" t="s">
        <v>864</v>
      </c>
      <c r="NTS8" s="68" t="s">
        <v>865</v>
      </c>
      <c r="NTT8" s="65" t="s">
        <v>862</v>
      </c>
      <c r="NTU8" s="66" t="s">
        <v>863</v>
      </c>
      <c r="NTV8" s="67" t="s">
        <v>864</v>
      </c>
      <c r="NTW8" s="68" t="s">
        <v>865</v>
      </c>
      <c r="NTX8" s="65" t="s">
        <v>862</v>
      </c>
      <c r="NTY8" s="66" t="s">
        <v>863</v>
      </c>
      <c r="NTZ8" s="67" t="s">
        <v>864</v>
      </c>
      <c r="NUA8" s="68" t="s">
        <v>865</v>
      </c>
      <c r="NUB8" s="65" t="s">
        <v>862</v>
      </c>
      <c r="NUC8" s="66" t="s">
        <v>863</v>
      </c>
      <c r="NUD8" s="67" t="s">
        <v>864</v>
      </c>
      <c r="NUE8" s="68" t="s">
        <v>865</v>
      </c>
      <c r="NUF8" s="65" t="s">
        <v>862</v>
      </c>
      <c r="NUG8" s="66" t="s">
        <v>863</v>
      </c>
      <c r="NUH8" s="67" t="s">
        <v>864</v>
      </c>
      <c r="NUI8" s="68" t="s">
        <v>865</v>
      </c>
      <c r="NUJ8" s="65" t="s">
        <v>862</v>
      </c>
      <c r="NUK8" s="66" t="s">
        <v>863</v>
      </c>
      <c r="NUL8" s="67" t="s">
        <v>864</v>
      </c>
      <c r="NUM8" s="68" t="s">
        <v>865</v>
      </c>
      <c r="NUN8" s="65" t="s">
        <v>862</v>
      </c>
      <c r="NUO8" s="66" t="s">
        <v>863</v>
      </c>
      <c r="NUP8" s="67" t="s">
        <v>864</v>
      </c>
      <c r="NUQ8" s="68" t="s">
        <v>865</v>
      </c>
      <c r="NUR8" s="65" t="s">
        <v>862</v>
      </c>
      <c r="NUS8" s="66" t="s">
        <v>863</v>
      </c>
      <c r="NUT8" s="67" t="s">
        <v>864</v>
      </c>
      <c r="NUU8" s="68" t="s">
        <v>865</v>
      </c>
      <c r="NUV8" s="65" t="s">
        <v>862</v>
      </c>
      <c r="NUW8" s="66" t="s">
        <v>863</v>
      </c>
      <c r="NUX8" s="67" t="s">
        <v>864</v>
      </c>
      <c r="NUY8" s="68" t="s">
        <v>865</v>
      </c>
      <c r="NUZ8" s="65" t="s">
        <v>862</v>
      </c>
      <c r="NVA8" s="66" t="s">
        <v>863</v>
      </c>
      <c r="NVB8" s="67" t="s">
        <v>864</v>
      </c>
      <c r="NVC8" s="68" t="s">
        <v>865</v>
      </c>
      <c r="NVD8" s="65" t="s">
        <v>862</v>
      </c>
      <c r="NVE8" s="66" t="s">
        <v>863</v>
      </c>
      <c r="NVF8" s="67" t="s">
        <v>864</v>
      </c>
      <c r="NVG8" s="68" t="s">
        <v>865</v>
      </c>
      <c r="NVH8" s="65" t="s">
        <v>862</v>
      </c>
      <c r="NVI8" s="66" t="s">
        <v>863</v>
      </c>
      <c r="NVJ8" s="67" t="s">
        <v>864</v>
      </c>
      <c r="NVK8" s="68" t="s">
        <v>865</v>
      </c>
      <c r="NVL8" s="65" t="s">
        <v>862</v>
      </c>
      <c r="NVM8" s="66" t="s">
        <v>863</v>
      </c>
      <c r="NVN8" s="67" t="s">
        <v>864</v>
      </c>
      <c r="NVO8" s="68" t="s">
        <v>865</v>
      </c>
      <c r="NVP8" s="65" t="s">
        <v>862</v>
      </c>
      <c r="NVQ8" s="66" t="s">
        <v>863</v>
      </c>
      <c r="NVR8" s="67" t="s">
        <v>864</v>
      </c>
      <c r="NVS8" s="68" t="s">
        <v>865</v>
      </c>
      <c r="NVT8" s="65" t="s">
        <v>862</v>
      </c>
      <c r="NVU8" s="66" t="s">
        <v>863</v>
      </c>
      <c r="NVV8" s="67" t="s">
        <v>864</v>
      </c>
      <c r="NVW8" s="68" t="s">
        <v>865</v>
      </c>
      <c r="NVX8" s="65" t="s">
        <v>862</v>
      </c>
      <c r="NVY8" s="66" t="s">
        <v>863</v>
      </c>
      <c r="NVZ8" s="67" t="s">
        <v>864</v>
      </c>
      <c r="NWA8" s="68" t="s">
        <v>865</v>
      </c>
      <c r="NWB8" s="65" t="s">
        <v>862</v>
      </c>
      <c r="NWC8" s="66" t="s">
        <v>863</v>
      </c>
      <c r="NWD8" s="67" t="s">
        <v>864</v>
      </c>
      <c r="NWE8" s="68" t="s">
        <v>865</v>
      </c>
      <c r="NWF8" s="65" t="s">
        <v>862</v>
      </c>
      <c r="NWG8" s="66" t="s">
        <v>863</v>
      </c>
      <c r="NWH8" s="67" t="s">
        <v>864</v>
      </c>
      <c r="NWI8" s="68" t="s">
        <v>865</v>
      </c>
      <c r="NWJ8" s="65" t="s">
        <v>862</v>
      </c>
      <c r="NWK8" s="66" t="s">
        <v>863</v>
      </c>
      <c r="NWL8" s="67" t="s">
        <v>864</v>
      </c>
      <c r="NWM8" s="68" t="s">
        <v>865</v>
      </c>
      <c r="NWN8" s="65" t="s">
        <v>862</v>
      </c>
      <c r="NWO8" s="66" t="s">
        <v>863</v>
      </c>
      <c r="NWP8" s="67" t="s">
        <v>864</v>
      </c>
      <c r="NWQ8" s="68" t="s">
        <v>865</v>
      </c>
      <c r="NWR8" s="65" t="s">
        <v>862</v>
      </c>
      <c r="NWS8" s="66" t="s">
        <v>863</v>
      </c>
      <c r="NWT8" s="67" t="s">
        <v>864</v>
      </c>
      <c r="NWU8" s="68" t="s">
        <v>865</v>
      </c>
      <c r="NWV8" s="65" t="s">
        <v>862</v>
      </c>
      <c r="NWW8" s="66" t="s">
        <v>863</v>
      </c>
      <c r="NWX8" s="67" t="s">
        <v>864</v>
      </c>
      <c r="NWY8" s="68" t="s">
        <v>865</v>
      </c>
      <c r="NWZ8" s="65" t="s">
        <v>862</v>
      </c>
      <c r="NXA8" s="66" t="s">
        <v>863</v>
      </c>
      <c r="NXB8" s="67" t="s">
        <v>864</v>
      </c>
      <c r="NXC8" s="68" t="s">
        <v>865</v>
      </c>
      <c r="NXD8" s="65" t="s">
        <v>862</v>
      </c>
      <c r="NXE8" s="66" t="s">
        <v>863</v>
      </c>
      <c r="NXF8" s="67" t="s">
        <v>864</v>
      </c>
      <c r="NXG8" s="68" t="s">
        <v>865</v>
      </c>
      <c r="NXH8" s="65" t="s">
        <v>862</v>
      </c>
      <c r="NXI8" s="66" t="s">
        <v>863</v>
      </c>
      <c r="NXJ8" s="67" t="s">
        <v>864</v>
      </c>
      <c r="NXK8" s="68" t="s">
        <v>865</v>
      </c>
      <c r="NXL8" s="65" t="s">
        <v>862</v>
      </c>
      <c r="NXM8" s="66" t="s">
        <v>863</v>
      </c>
      <c r="NXN8" s="67" t="s">
        <v>864</v>
      </c>
      <c r="NXO8" s="68" t="s">
        <v>865</v>
      </c>
      <c r="NXP8" s="65" t="s">
        <v>862</v>
      </c>
      <c r="NXQ8" s="66" t="s">
        <v>863</v>
      </c>
      <c r="NXR8" s="67" t="s">
        <v>864</v>
      </c>
      <c r="NXS8" s="68" t="s">
        <v>865</v>
      </c>
      <c r="NXT8" s="65" t="s">
        <v>862</v>
      </c>
      <c r="NXU8" s="66" t="s">
        <v>863</v>
      </c>
      <c r="NXV8" s="67" t="s">
        <v>864</v>
      </c>
      <c r="NXW8" s="68" t="s">
        <v>865</v>
      </c>
      <c r="NXX8" s="65" t="s">
        <v>862</v>
      </c>
      <c r="NXY8" s="66" t="s">
        <v>863</v>
      </c>
      <c r="NXZ8" s="67" t="s">
        <v>864</v>
      </c>
      <c r="NYA8" s="68" t="s">
        <v>865</v>
      </c>
      <c r="NYB8" s="65" t="s">
        <v>862</v>
      </c>
      <c r="NYC8" s="66" t="s">
        <v>863</v>
      </c>
      <c r="NYD8" s="67" t="s">
        <v>864</v>
      </c>
      <c r="NYE8" s="68" t="s">
        <v>865</v>
      </c>
      <c r="NYF8" s="65" t="s">
        <v>862</v>
      </c>
      <c r="NYG8" s="66" t="s">
        <v>863</v>
      </c>
      <c r="NYH8" s="67" t="s">
        <v>864</v>
      </c>
      <c r="NYI8" s="68" t="s">
        <v>865</v>
      </c>
      <c r="NYJ8" s="65" t="s">
        <v>862</v>
      </c>
      <c r="NYK8" s="66" t="s">
        <v>863</v>
      </c>
      <c r="NYL8" s="67" t="s">
        <v>864</v>
      </c>
      <c r="NYM8" s="68" t="s">
        <v>865</v>
      </c>
      <c r="NYN8" s="65" t="s">
        <v>862</v>
      </c>
      <c r="NYO8" s="66" t="s">
        <v>863</v>
      </c>
      <c r="NYP8" s="67" t="s">
        <v>864</v>
      </c>
      <c r="NYQ8" s="68" t="s">
        <v>865</v>
      </c>
      <c r="NYR8" s="65" t="s">
        <v>862</v>
      </c>
      <c r="NYS8" s="66" t="s">
        <v>863</v>
      </c>
      <c r="NYT8" s="67" t="s">
        <v>864</v>
      </c>
      <c r="NYU8" s="68" t="s">
        <v>865</v>
      </c>
      <c r="NYV8" s="65" t="s">
        <v>862</v>
      </c>
      <c r="NYW8" s="66" t="s">
        <v>863</v>
      </c>
      <c r="NYX8" s="67" t="s">
        <v>864</v>
      </c>
      <c r="NYY8" s="68" t="s">
        <v>865</v>
      </c>
      <c r="NYZ8" s="65" t="s">
        <v>862</v>
      </c>
      <c r="NZA8" s="66" t="s">
        <v>863</v>
      </c>
      <c r="NZB8" s="67" t="s">
        <v>864</v>
      </c>
      <c r="NZC8" s="68" t="s">
        <v>865</v>
      </c>
      <c r="NZD8" s="65" t="s">
        <v>862</v>
      </c>
      <c r="NZE8" s="66" t="s">
        <v>863</v>
      </c>
      <c r="NZF8" s="67" t="s">
        <v>864</v>
      </c>
      <c r="NZG8" s="68" t="s">
        <v>865</v>
      </c>
      <c r="NZH8" s="65" t="s">
        <v>862</v>
      </c>
      <c r="NZI8" s="66" t="s">
        <v>863</v>
      </c>
      <c r="NZJ8" s="67" t="s">
        <v>864</v>
      </c>
      <c r="NZK8" s="68" t="s">
        <v>865</v>
      </c>
      <c r="NZL8" s="65" t="s">
        <v>862</v>
      </c>
      <c r="NZM8" s="66" t="s">
        <v>863</v>
      </c>
      <c r="NZN8" s="67" t="s">
        <v>864</v>
      </c>
      <c r="NZO8" s="68" t="s">
        <v>865</v>
      </c>
      <c r="NZP8" s="65" t="s">
        <v>862</v>
      </c>
      <c r="NZQ8" s="66" t="s">
        <v>863</v>
      </c>
      <c r="NZR8" s="67" t="s">
        <v>864</v>
      </c>
      <c r="NZS8" s="68" t="s">
        <v>865</v>
      </c>
      <c r="NZT8" s="65" t="s">
        <v>862</v>
      </c>
      <c r="NZU8" s="66" t="s">
        <v>863</v>
      </c>
      <c r="NZV8" s="67" t="s">
        <v>864</v>
      </c>
      <c r="NZW8" s="68" t="s">
        <v>865</v>
      </c>
      <c r="NZX8" s="65" t="s">
        <v>862</v>
      </c>
      <c r="NZY8" s="66" t="s">
        <v>863</v>
      </c>
      <c r="NZZ8" s="67" t="s">
        <v>864</v>
      </c>
      <c r="OAA8" s="68" t="s">
        <v>865</v>
      </c>
      <c r="OAB8" s="65" t="s">
        <v>862</v>
      </c>
      <c r="OAC8" s="66" t="s">
        <v>863</v>
      </c>
      <c r="OAD8" s="67" t="s">
        <v>864</v>
      </c>
      <c r="OAE8" s="68" t="s">
        <v>865</v>
      </c>
      <c r="OAF8" s="65" t="s">
        <v>862</v>
      </c>
      <c r="OAG8" s="66" t="s">
        <v>863</v>
      </c>
      <c r="OAH8" s="67" t="s">
        <v>864</v>
      </c>
      <c r="OAI8" s="68" t="s">
        <v>865</v>
      </c>
      <c r="OAJ8" s="65" t="s">
        <v>862</v>
      </c>
      <c r="OAK8" s="66" t="s">
        <v>863</v>
      </c>
      <c r="OAL8" s="67" t="s">
        <v>864</v>
      </c>
      <c r="OAM8" s="68" t="s">
        <v>865</v>
      </c>
      <c r="OAN8" s="65" t="s">
        <v>862</v>
      </c>
      <c r="OAO8" s="66" t="s">
        <v>863</v>
      </c>
      <c r="OAP8" s="67" t="s">
        <v>864</v>
      </c>
      <c r="OAQ8" s="68" t="s">
        <v>865</v>
      </c>
      <c r="OAR8" s="65" t="s">
        <v>862</v>
      </c>
      <c r="OAS8" s="66" t="s">
        <v>863</v>
      </c>
      <c r="OAT8" s="67" t="s">
        <v>864</v>
      </c>
      <c r="OAU8" s="68" t="s">
        <v>865</v>
      </c>
      <c r="OAV8" s="65" t="s">
        <v>862</v>
      </c>
      <c r="OAW8" s="66" t="s">
        <v>863</v>
      </c>
      <c r="OAX8" s="67" t="s">
        <v>864</v>
      </c>
      <c r="OAY8" s="68" t="s">
        <v>865</v>
      </c>
      <c r="OAZ8" s="65" t="s">
        <v>862</v>
      </c>
      <c r="OBA8" s="66" t="s">
        <v>863</v>
      </c>
      <c r="OBB8" s="67" t="s">
        <v>864</v>
      </c>
      <c r="OBC8" s="68" t="s">
        <v>865</v>
      </c>
      <c r="OBD8" s="65" t="s">
        <v>862</v>
      </c>
      <c r="OBE8" s="66" t="s">
        <v>863</v>
      </c>
      <c r="OBF8" s="67" t="s">
        <v>864</v>
      </c>
      <c r="OBG8" s="68" t="s">
        <v>865</v>
      </c>
      <c r="OBH8" s="65" t="s">
        <v>862</v>
      </c>
      <c r="OBI8" s="66" t="s">
        <v>863</v>
      </c>
      <c r="OBJ8" s="67" t="s">
        <v>864</v>
      </c>
      <c r="OBK8" s="68" t="s">
        <v>865</v>
      </c>
      <c r="OBL8" s="65" t="s">
        <v>862</v>
      </c>
      <c r="OBM8" s="66" t="s">
        <v>863</v>
      </c>
      <c r="OBN8" s="67" t="s">
        <v>864</v>
      </c>
      <c r="OBO8" s="68" t="s">
        <v>865</v>
      </c>
      <c r="OBP8" s="65" t="s">
        <v>862</v>
      </c>
      <c r="OBQ8" s="66" t="s">
        <v>863</v>
      </c>
      <c r="OBR8" s="67" t="s">
        <v>864</v>
      </c>
      <c r="OBS8" s="68" t="s">
        <v>865</v>
      </c>
      <c r="OBT8" s="65" t="s">
        <v>862</v>
      </c>
      <c r="OBU8" s="66" t="s">
        <v>863</v>
      </c>
      <c r="OBV8" s="67" t="s">
        <v>864</v>
      </c>
      <c r="OBW8" s="68" t="s">
        <v>865</v>
      </c>
      <c r="OBX8" s="65" t="s">
        <v>862</v>
      </c>
      <c r="OBY8" s="66" t="s">
        <v>863</v>
      </c>
      <c r="OBZ8" s="67" t="s">
        <v>864</v>
      </c>
      <c r="OCA8" s="68" t="s">
        <v>865</v>
      </c>
      <c r="OCB8" s="65" t="s">
        <v>862</v>
      </c>
      <c r="OCC8" s="66" t="s">
        <v>863</v>
      </c>
      <c r="OCD8" s="67" t="s">
        <v>864</v>
      </c>
      <c r="OCE8" s="68" t="s">
        <v>865</v>
      </c>
      <c r="OCF8" s="65" t="s">
        <v>862</v>
      </c>
      <c r="OCG8" s="66" t="s">
        <v>863</v>
      </c>
      <c r="OCH8" s="67" t="s">
        <v>864</v>
      </c>
      <c r="OCI8" s="68" t="s">
        <v>865</v>
      </c>
      <c r="OCJ8" s="65" t="s">
        <v>862</v>
      </c>
      <c r="OCK8" s="66" t="s">
        <v>863</v>
      </c>
      <c r="OCL8" s="67" t="s">
        <v>864</v>
      </c>
      <c r="OCM8" s="68" t="s">
        <v>865</v>
      </c>
      <c r="OCN8" s="65" t="s">
        <v>862</v>
      </c>
      <c r="OCO8" s="66" t="s">
        <v>863</v>
      </c>
      <c r="OCP8" s="67" t="s">
        <v>864</v>
      </c>
      <c r="OCQ8" s="68" t="s">
        <v>865</v>
      </c>
      <c r="OCR8" s="65" t="s">
        <v>862</v>
      </c>
      <c r="OCS8" s="66" t="s">
        <v>863</v>
      </c>
      <c r="OCT8" s="67" t="s">
        <v>864</v>
      </c>
      <c r="OCU8" s="68" t="s">
        <v>865</v>
      </c>
      <c r="OCV8" s="65" t="s">
        <v>862</v>
      </c>
      <c r="OCW8" s="66" t="s">
        <v>863</v>
      </c>
      <c r="OCX8" s="67" t="s">
        <v>864</v>
      </c>
      <c r="OCY8" s="68" t="s">
        <v>865</v>
      </c>
      <c r="OCZ8" s="65" t="s">
        <v>862</v>
      </c>
      <c r="ODA8" s="66" t="s">
        <v>863</v>
      </c>
      <c r="ODB8" s="67" t="s">
        <v>864</v>
      </c>
      <c r="ODC8" s="68" t="s">
        <v>865</v>
      </c>
      <c r="ODD8" s="65" t="s">
        <v>862</v>
      </c>
      <c r="ODE8" s="66" t="s">
        <v>863</v>
      </c>
      <c r="ODF8" s="67" t="s">
        <v>864</v>
      </c>
      <c r="ODG8" s="68" t="s">
        <v>865</v>
      </c>
      <c r="ODH8" s="65" t="s">
        <v>862</v>
      </c>
      <c r="ODI8" s="66" t="s">
        <v>863</v>
      </c>
      <c r="ODJ8" s="67" t="s">
        <v>864</v>
      </c>
      <c r="ODK8" s="68" t="s">
        <v>865</v>
      </c>
      <c r="ODL8" s="65" t="s">
        <v>862</v>
      </c>
      <c r="ODM8" s="66" t="s">
        <v>863</v>
      </c>
      <c r="ODN8" s="67" t="s">
        <v>864</v>
      </c>
      <c r="ODO8" s="68" t="s">
        <v>865</v>
      </c>
      <c r="ODP8" s="65" t="s">
        <v>862</v>
      </c>
      <c r="ODQ8" s="66" t="s">
        <v>863</v>
      </c>
      <c r="ODR8" s="67" t="s">
        <v>864</v>
      </c>
      <c r="ODS8" s="68" t="s">
        <v>865</v>
      </c>
      <c r="ODT8" s="65" t="s">
        <v>862</v>
      </c>
      <c r="ODU8" s="66" t="s">
        <v>863</v>
      </c>
      <c r="ODV8" s="67" t="s">
        <v>864</v>
      </c>
      <c r="ODW8" s="68" t="s">
        <v>865</v>
      </c>
      <c r="ODX8" s="65" t="s">
        <v>862</v>
      </c>
      <c r="ODY8" s="66" t="s">
        <v>863</v>
      </c>
      <c r="ODZ8" s="67" t="s">
        <v>864</v>
      </c>
      <c r="OEA8" s="68" t="s">
        <v>865</v>
      </c>
      <c r="OEB8" s="65" t="s">
        <v>862</v>
      </c>
      <c r="OEC8" s="66" t="s">
        <v>863</v>
      </c>
      <c r="OED8" s="67" t="s">
        <v>864</v>
      </c>
      <c r="OEE8" s="68" t="s">
        <v>865</v>
      </c>
      <c r="OEF8" s="65" t="s">
        <v>862</v>
      </c>
      <c r="OEG8" s="66" t="s">
        <v>863</v>
      </c>
      <c r="OEH8" s="67" t="s">
        <v>864</v>
      </c>
      <c r="OEI8" s="68" t="s">
        <v>865</v>
      </c>
      <c r="OEJ8" s="65" t="s">
        <v>862</v>
      </c>
      <c r="OEK8" s="66" t="s">
        <v>863</v>
      </c>
      <c r="OEL8" s="67" t="s">
        <v>864</v>
      </c>
      <c r="OEM8" s="68" t="s">
        <v>865</v>
      </c>
      <c r="OEN8" s="65" t="s">
        <v>862</v>
      </c>
      <c r="OEO8" s="66" t="s">
        <v>863</v>
      </c>
      <c r="OEP8" s="67" t="s">
        <v>864</v>
      </c>
      <c r="OEQ8" s="68" t="s">
        <v>865</v>
      </c>
      <c r="OER8" s="65" t="s">
        <v>862</v>
      </c>
      <c r="OES8" s="66" t="s">
        <v>863</v>
      </c>
      <c r="OET8" s="67" t="s">
        <v>864</v>
      </c>
      <c r="OEU8" s="68" t="s">
        <v>865</v>
      </c>
      <c r="OEV8" s="65" t="s">
        <v>862</v>
      </c>
      <c r="OEW8" s="66" t="s">
        <v>863</v>
      </c>
      <c r="OEX8" s="67" t="s">
        <v>864</v>
      </c>
      <c r="OEY8" s="68" t="s">
        <v>865</v>
      </c>
      <c r="OEZ8" s="65" t="s">
        <v>862</v>
      </c>
      <c r="OFA8" s="66" t="s">
        <v>863</v>
      </c>
      <c r="OFB8" s="67" t="s">
        <v>864</v>
      </c>
      <c r="OFC8" s="68" t="s">
        <v>865</v>
      </c>
      <c r="OFD8" s="65" t="s">
        <v>862</v>
      </c>
      <c r="OFE8" s="66" t="s">
        <v>863</v>
      </c>
      <c r="OFF8" s="67" t="s">
        <v>864</v>
      </c>
      <c r="OFG8" s="68" t="s">
        <v>865</v>
      </c>
      <c r="OFH8" s="65" t="s">
        <v>862</v>
      </c>
      <c r="OFI8" s="66" t="s">
        <v>863</v>
      </c>
      <c r="OFJ8" s="67" t="s">
        <v>864</v>
      </c>
      <c r="OFK8" s="68" t="s">
        <v>865</v>
      </c>
      <c r="OFL8" s="65" t="s">
        <v>862</v>
      </c>
      <c r="OFM8" s="66" t="s">
        <v>863</v>
      </c>
      <c r="OFN8" s="67" t="s">
        <v>864</v>
      </c>
      <c r="OFO8" s="68" t="s">
        <v>865</v>
      </c>
      <c r="OFP8" s="65" t="s">
        <v>862</v>
      </c>
      <c r="OFQ8" s="66" t="s">
        <v>863</v>
      </c>
      <c r="OFR8" s="67" t="s">
        <v>864</v>
      </c>
      <c r="OFS8" s="68" t="s">
        <v>865</v>
      </c>
      <c r="OFT8" s="65" t="s">
        <v>862</v>
      </c>
      <c r="OFU8" s="66" t="s">
        <v>863</v>
      </c>
      <c r="OFV8" s="67" t="s">
        <v>864</v>
      </c>
      <c r="OFW8" s="68" t="s">
        <v>865</v>
      </c>
      <c r="OFX8" s="65" t="s">
        <v>862</v>
      </c>
      <c r="OFY8" s="66" t="s">
        <v>863</v>
      </c>
      <c r="OFZ8" s="67" t="s">
        <v>864</v>
      </c>
      <c r="OGA8" s="68" t="s">
        <v>865</v>
      </c>
      <c r="OGB8" s="65" t="s">
        <v>862</v>
      </c>
      <c r="OGC8" s="66" t="s">
        <v>863</v>
      </c>
      <c r="OGD8" s="67" t="s">
        <v>864</v>
      </c>
      <c r="OGE8" s="68" t="s">
        <v>865</v>
      </c>
      <c r="OGF8" s="65" t="s">
        <v>862</v>
      </c>
      <c r="OGG8" s="66" t="s">
        <v>863</v>
      </c>
      <c r="OGH8" s="67" t="s">
        <v>864</v>
      </c>
      <c r="OGI8" s="68" t="s">
        <v>865</v>
      </c>
      <c r="OGJ8" s="65" t="s">
        <v>862</v>
      </c>
      <c r="OGK8" s="66" t="s">
        <v>863</v>
      </c>
      <c r="OGL8" s="67" t="s">
        <v>864</v>
      </c>
      <c r="OGM8" s="68" t="s">
        <v>865</v>
      </c>
      <c r="OGN8" s="65" t="s">
        <v>862</v>
      </c>
      <c r="OGO8" s="66" t="s">
        <v>863</v>
      </c>
      <c r="OGP8" s="67" t="s">
        <v>864</v>
      </c>
      <c r="OGQ8" s="68" t="s">
        <v>865</v>
      </c>
      <c r="OGR8" s="65" t="s">
        <v>862</v>
      </c>
      <c r="OGS8" s="66" t="s">
        <v>863</v>
      </c>
      <c r="OGT8" s="67" t="s">
        <v>864</v>
      </c>
      <c r="OGU8" s="68" t="s">
        <v>865</v>
      </c>
      <c r="OGV8" s="65" t="s">
        <v>862</v>
      </c>
      <c r="OGW8" s="66" t="s">
        <v>863</v>
      </c>
      <c r="OGX8" s="67" t="s">
        <v>864</v>
      </c>
      <c r="OGY8" s="68" t="s">
        <v>865</v>
      </c>
      <c r="OGZ8" s="65" t="s">
        <v>862</v>
      </c>
      <c r="OHA8" s="66" t="s">
        <v>863</v>
      </c>
      <c r="OHB8" s="67" t="s">
        <v>864</v>
      </c>
      <c r="OHC8" s="68" t="s">
        <v>865</v>
      </c>
      <c r="OHD8" s="65" t="s">
        <v>862</v>
      </c>
      <c r="OHE8" s="66" t="s">
        <v>863</v>
      </c>
      <c r="OHF8" s="67" t="s">
        <v>864</v>
      </c>
      <c r="OHG8" s="68" t="s">
        <v>865</v>
      </c>
      <c r="OHH8" s="65" t="s">
        <v>862</v>
      </c>
      <c r="OHI8" s="66" t="s">
        <v>863</v>
      </c>
      <c r="OHJ8" s="67" t="s">
        <v>864</v>
      </c>
      <c r="OHK8" s="68" t="s">
        <v>865</v>
      </c>
      <c r="OHL8" s="65" t="s">
        <v>862</v>
      </c>
      <c r="OHM8" s="66" t="s">
        <v>863</v>
      </c>
      <c r="OHN8" s="67" t="s">
        <v>864</v>
      </c>
      <c r="OHO8" s="68" t="s">
        <v>865</v>
      </c>
      <c r="OHP8" s="65" t="s">
        <v>862</v>
      </c>
      <c r="OHQ8" s="66" t="s">
        <v>863</v>
      </c>
      <c r="OHR8" s="67" t="s">
        <v>864</v>
      </c>
      <c r="OHS8" s="68" t="s">
        <v>865</v>
      </c>
      <c r="OHT8" s="65" t="s">
        <v>862</v>
      </c>
      <c r="OHU8" s="66" t="s">
        <v>863</v>
      </c>
      <c r="OHV8" s="67" t="s">
        <v>864</v>
      </c>
      <c r="OHW8" s="68" t="s">
        <v>865</v>
      </c>
      <c r="OHX8" s="65" t="s">
        <v>862</v>
      </c>
      <c r="OHY8" s="66" t="s">
        <v>863</v>
      </c>
      <c r="OHZ8" s="67" t="s">
        <v>864</v>
      </c>
      <c r="OIA8" s="68" t="s">
        <v>865</v>
      </c>
      <c r="OIB8" s="65" t="s">
        <v>862</v>
      </c>
      <c r="OIC8" s="66" t="s">
        <v>863</v>
      </c>
      <c r="OID8" s="67" t="s">
        <v>864</v>
      </c>
      <c r="OIE8" s="68" t="s">
        <v>865</v>
      </c>
      <c r="OIF8" s="65" t="s">
        <v>862</v>
      </c>
      <c r="OIG8" s="66" t="s">
        <v>863</v>
      </c>
      <c r="OIH8" s="67" t="s">
        <v>864</v>
      </c>
      <c r="OII8" s="68" t="s">
        <v>865</v>
      </c>
      <c r="OIJ8" s="65" t="s">
        <v>862</v>
      </c>
      <c r="OIK8" s="66" t="s">
        <v>863</v>
      </c>
      <c r="OIL8" s="67" t="s">
        <v>864</v>
      </c>
      <c r="OIM8" s="68" t="s">
        <v>865</v>
      </c>
      <c r="OIN8" s="65" t="s">
        <v>862</v>
      </c>
      <c r="OIO8" s="66" t="s">
        <v>863</v>
      </c>
      <c r="OIP8" s="67" t="s">
        <v>864</v>
      </c>
      <c r="OIQ8" s="68" t="s">
        <v>865</v>
      </c>
      <c r="OIR8" s="65" t="s">
        <v>862</v>
      </c>
      <c r="OIS8" s="66" t="s">
        <v>863</v>
      </c>
      <c r="OIT8" s="67" t="s">
        <v>864</v>
      </c>
      <c r="OIU8" s="68" t="s">
        <v>865</v>
      </c>
      <c r="OIV8" s="65" t="s">
        <v>862</v>
      </c>
      <c r="OIW8" s="66" t="s">
        <v>863</v>
      </c>
      <c r="OIX8" s="67" t="s">
        <v>864</v>
      </c>
      <c r="OIY8" s="68" t="s">
        <v>865</v>
      </c>
      <c r="OIZ8" s="65" t="s">
        <v>862</v>
      </c>
      <c r="OJA8" s="66" t="s">
        <v>863</v>
      </c>
      <c r="OJB8" s="67" t="s">
        <v>864</v>
      </c>
      <c r="OJC8" s="68" t="s">
        <v>865</v>
      </c>
      <c r="OJD8" s="65" t="s">
        <v>862</v>
      </c>
      <c r="OJE8" s="66" t="s">
        <v>863</v>
      </c>
      <c r="OJF8" s="67" t="s">
        <v>864</v>
      </c>
      <c r="OJG8" s="68" t="s">
        <v>865</v>
      </c>
      <c r="OJH8" s="65" t="s">
        <v>862</v>
      </c>
      <c r="OJI8" s="66" t="s">
        <v>863</v>
      </c>
      <c r="OJJ8" s="67" t="s">
        <v>864</v>
      </c>
      <c r="OJK8" s="68" t="s">
        <v>865</v>
      </c>
      <c r="OJL8" s="65" t="s">
        <v>862</v>
      </c>
      <c r="OJM8" s="66" t="s">
        <v>863</v>
      </c>
      <c r="OJN8" s="67" t="s">
        <v>864</v>
      </c>
      <c r="OJO8" s="68" t="s">
        <v>865</v>
      </c>
      <c r="OJP8" s="65" t="s">
        <v>862</v>
      </c>
      <c r="OJQ8" s="66" t="s">
        <v>863</v>
      </c>
      <c r="OJR8" s="67" t="s">
        <v>864</v>
      </c>
      <c r="OJS8" s="68" t="s">
        <v>865</v>
      </c>
      <c r="OJT8" s="65" t="s">
        <v>862</v>
      </c>
      <c r="OJU8" s="66" t="s">
        <v>863</v>
      </c>
      <c r="OJV8" s="67" t="s">
        <v>864</v>
      </c>
      <c r="OJW8" s="68" t="s">
        <v>865</v>
      </c>
      <c r="OJX8" s="65" t="s">
        <v>862</v>
      </c>
      <c r="OJY8" s="66" t="s">
        <v>863</v>
      </c>
      <c r="OJZ8" s="67" t="s">
        <v>864</v>
      </c>
      <c r="OKA8" s="68" t="s">
        <v>865</v>
      </c>
      <c r="OKB8" s="65" t="s">
        <v>862</v>
      </c>
      <c r="OKC8" s="66" t="s">
        <v>863</v>
      </c>
      <c r="OKD8" s="67" t="s">
        <v>864</v>
      </c>
      <c r="OKE8" s="68" t="s">
        <v>865</v>
      </c>
      <c r="OKF8" s="65" t="s">
        <v>862</v>
      </c>
      <c r="OKG8" s="66" t="s">
        <v>863</v>
      </c>
      <c r="OKH8" s="67" t="s">
        <v>864</v>
      </c>
      <c r="OKI8" s="68" t="s">
        <v>865</v>
      </c>
      <c r="OKJ8" s="65" t="s">
        <v>862</v>
      </c>
      <c r="OKK8" s="66" t="s">
        <v>863</v>
      </c>
      <c r="OKL8" s="67" t="s">
        <v>864</v>
      </c>
      <c r="OKM8" s="68" t="s">
        <v>865</v>
      </c>
      <c r="OKN8" s="65" t="s">
        <v>862</v>
      </c>
      <c r="OKO8" s="66" t="s">
        <v>863</v>
      </c>
      <c r="OKP8" s="67" t="s">
        <v>864</v>
      </c>
      <c r="OKQ8" s="68" t="s">
        <v>865</v>
      </c>
      <c r="OKR8" s="65" t="s">
        <v>862</v>
      </c>
      <c r="OKS8" s="66" t="s">
        <v>863</v>
      </c>
      <c r="OKT8" s="67" t="s">
        <v>864</v>
      </c>
      <c r="OKU8" s="68" t="s">
        <v>865</v>
      </c>
      <c r="OKV8" s="65" t="s">
        <v>862</v>
      </c>
      <c r="OKW8" s="66" t="s">
        <v>863</v>
      </c>
      <c r="OKX8" s="67" t="s">
        <v>864</v>
      </c>
      <c r="OKY8" s="68" t="s">
        <v>865</v>
      </c>
      <c r="OKZ8" s="65" t="s">
        <v>862</v>
      </c>
      <c r="OLA8" s="66" t="s">
        <v>863</v>
      </c>
      <c r="OLB8" s="67" t="s">
        <v>864</v>
      </c>
      <c r="OLC8" s="68" t="s">
        <v>865</v>
      </c>
      <c r="OLD8" s="65" t="s">
        <v>862</v>
      </c>
      <c r="OLE8" s="66" t="s">
        <v>863</v>
      </c>
      <c r="OLF8" s="67" t="s">
        <v>864</v>
      </c>
      <c r="OLG8" s="68" t="s">
        <v>865</v>
      </c>
      <c r="OLH8" s="65" t="s">
        <v>862</v>
      </c>
      <c r="OLI8" s="66" t="s">
        <v>863</v>
      </c>
      <c r="OLJ8" s="67" t="s">
        <v>864</v>
      </c>
      <c r="OLK8" s="68" t="s">
        <v>865</v>
      </c>
      <c r="OLL8" s="65" t="s">
        <v>862</v>
      </c>
      <c r="OLM8" s="66" t="s">
        <v>863</v>
      </c>
      <c r="OLN8" s="67" t="s">
        <v>864</v>
      </c>
      <c r="OLO8" s="68" t="s">
        <v>865</v>
      </c>
      <c r="OLP8" s="65" t="s">
        <v>862</v>
      </c>
      <c r="OLQ8" s="66" t="s">
        <v>863</v>
      </c>
      <c r="OLR8" s="67" t="s">
        <v>864</v>
      </c>
      <c r="OLS8" s="68" t="s">
        <v>865</v>
      </c>
      <c r="OLT8" s="65" t="s">
        <v>862</v>
      </c>
      <c r="OLU8" s="66" t="s">
        <v>863</v>
      </c>
      <c r="OLV8" s="67" t="s">
        <v>864</v>
      </c>
      <c r="OLW8" s="68" t="s">
        <v>865</v>
      </c>
      <c r="OLX8" s="65" t="s">
        <v>862</v>
      </c>
      <c r="OLY8" s="66" t="s">
        <v>863</v>
      </c>
      <c r="OLZ8" s="67" t="s">
        <v>864</v>
      </c>
      <c r="OMA8" s="68" t="s">
        <v>865</v>
      </c>
      <c r="OMB8" s="65" t="s">
        <v>862</v>
      </c>
      <c r="OMC8" s="66" t="s">
        <v>863</v>
      </c>
      <c r="OMD8" s="67" t="s">
        <v>864</v>
      </c>
      <c r="OME8" s="68" t="s">
        <v>865</v>
      </c>
      <c r="OMF8" s="65" t="s">
        <v>862</v>
      </c>
      <c r="OMG8" s="66" t="s">
        <v>863</v>
      </c>
      <c r="OMH8" s="67" t="s">
        <v>864</v>
      </c>
      <c r="OMI8" s="68" t="s">
        <v>865</v>
      </c>
      <c r="OMJ8" s="65" t="s">
        <v>862</v>
      </c>
      <c r="OMK8" s="66" t="s">
        <v>863</v>
      </c>
      <c r="OML8" s="67" t="s">
        <v>864</v>
      </c>
      <c r="OMM8" s="68" t="s">
        <v>865</v>
      </c>
      <c r="OMN8" s="65" t="s">
        <v>862</v>
      </c>
      <c r="OMO8" s="66" t="s">
        <v>863</v>
      </c>
      <c r="OMP8" s="67" t="s">
        <v>864</v>
      </c>
      <c r="OMQ8" s="68" t="s">
        <v>865</v>
      </c>
      <c r="OMR8" s="65" t="s">
        <v>862</v>
      </c>
      <c r="OMS8" s="66" t="s">
        <v>863</v>
      </c>
      <c r="OMT8" s="67" t="s">
        <v>864</v>
      </c>
      <c r="OMU8" s="68" t="s">
        <v>865</v>
      </c>
      <c r="OMV8" s="65" t="s">
        <v>862</v>
      </c>
      <c r="OMW8" s="66" t="s">
        <v>863</v>
      </c>
      <c r="OMX8" s="67" t="s">
        <v>864</v>
      </c>
      <c r="OMY8" s="68" t="s">
        <v>865</v>
      </c>
      <c r="OMZ8" s="65" t="s">
        <v>862</v>
      </c>
      <c r="ONA8" s="66" t="s">
        <v>863</v>
      </c>
      <c r="ONB8" s="67" t="s">
        <v>864</v>
      </c>
      <c r="ONC8" s="68" t="s">
        <v>865</v>
      </c>
      <c r="OND8" s="65" t="s">
        <v>862</v>
      </c>
      <c r="ONE8" s="66" t="s">
        <v>863</v>
      </c>
      <c r="ONF8" s="67" t="s">
        <v>864</v>
      </c>
      <c r="ONG8" s="68" t="s">
        <v>865</v>
      </c>
      <c r="ONH8" s="65" t="s">
        <v>862</v>
      </c>
      <c r="ONI8" s="66" t="s">
        <v>863</v>
      </c>
      <c r="ONJ8" s="67" t="s">
        <v>864</v>
      </c>
      <c r="ONK8" s="68" t="s">
        <v>865</v>
      </c>
      <c r="ONL8" s="65" t="s">
        <v>862</v>
      </c>
      <c r="ONM8" s="66" t="s">
        <v>863</v>
      </c>
      <c r="ONN8" s="67" t="s">
        <v>864</v>
      </c>
      <c r="ONO8" s="68" t="s">
        <v>865</v>
      </c>
      <c r="ONP8" s="65" t="s">
        <v>862</v>
      </c>
      <c r="ONQ8" s="66" t="s">
        <v>863</v>
      </c>
      <c r="ONR8" s="67" t="s">
        <v>864</v>
      </c>
      <c r="ONS8" s="68" t="s">
        <v>865</v>
      </c>
      <c r="ONT8" s="65" t="s">
        <v>862</v>
      </c>
      <c r="ONU8" s="66" t="s">
        <v>863</v>
      </c>
      <c r="ONV8" s="67" t="s">
        <v>864</v>
      </c>
      <c r="ONW8" s="68" t="s">
        <v>865</v>
      </c>
      <c r="ONX8" s="65" t="s">
        <v>862</v>
      </c>
      <c r="ONY8" s="66" t="s">
        <v>863</v>
      </c>
      <c r="ONZ8" s="67" t="s">
        <v>864</v>
      </c>
      <c r="OOA8" s="68" t="s">
        <v>865</v>
      </c>
      <c r="OOB8" s="65" t="s">
        <v>862</v>
      </c>
      <c r="OOC8" s="66" t="s">
        <v>863</v>
      </c>
      <c r="OOD8" s="67" t="s">
        <v>864</v>
      </c>
      <c r="OOE8" s="68" t="s">
        <v>865</v>
      </c>
      <c r="OOF8" s="65" t="s">
        <v>862</v>
      </c>
      <c r="OOG8" s="66" t="s">
        <v>863</v>
      </c>
      <c r="OOH8" s="67" t="s">
        <v>864</v>
      </c>
      <c r="OOI8" s="68" t="s">
        <v>865</v>
      </c>
      <c r="OOJ8" s="65" t="s">
        <v>862</v>
      </c>
      <c r="OOK8" s="66" t="s">
        <v>863</v>
      </c>
      <c r="OOL8" s="67" t="s">
        <v>864</v>
      </c>
      <c r="OOM8" s="68" t="s">
        <v>865</v>
      </c>
      <c r="OON8" s="65" t="s">
        <v>862</v>
      </c>
      <c r="OOO8" s="66" t="s">
        <v>863</v>
      </c>
      <c r="OOP8" s="67" t="s">
        <v>864</v>
      </c>
      <c r="OOQ8" s="68" t="s">
        <v>865</v>
      </c>
      <c r="OOR8" s="65" t="s">
        <v>862</v>
      </c>
      <c r="OOS8" s="66" t="s">
        <v>863</v>
      </c>
      <c r="OOT8" s="67" t="s">
        <v>864</v>
      </c>
      <c r="OOU8" s="68" t="s">
        <v>865</v>
      </c>
      <c r="OOV8" s="65" t="s">
        <v>862</v>
      </c>
      <c r="OOW8" s="66" t="s">
        <v>863</v>
      </c>
      <c r="OOX8" s="67" t="s">
        <v>864</v>
      </c>
      <c r="OOY8" s="68" t="s">
        <v>865</v>
      </c>
      <c r="OOZ8" s="65" t="s">
        <v>862</v>
      </c>
      <c r="OPA8" s="66" t="s">
        <v>863</v>
      </c>
      <c r="OPB8" s="67" t="s">
        <v>864</v>
      </c>
      <c r="OPC8" s="68" t="s">
        <v>865</v>
      </c>
      <c r="OPD8" s="65" t="s">
        <v>862</v>
      </c>
      <c r="OPE8" s="66" t="s">
        <v>863</v>
      </c>
      <c r="OPF8" s="67" t="s">
        <v>864</v>
      </c>
      <c r="OPG8" s="68" t="s">
        <v>865</v>
      </c>
      <c r="OPH8" s="65" t="s">
        <v>862</v>
      </c>
      <c r="OPI8" s="66" t="s">
        <v>863</v>
      </c>
      <c r="OPJ8" s="67" t="s">
        <v>864</v>
      </c>
      <c r="OPK8" s="68" t="s">
        <v>865</v>
      </c>
      <c r="OPL8" s="65" t="s">
        <v>862</v>
      </c>
      <c r="OPM8" s="66" t="s">
        <v>863</v>
      </c>
      <c r="OPN8" s="67" t="s">
        <v>864</v>
      </c>
      <c r="OPO8" s="68" t="s">
        <v>865</v>
      </c>
      <c r="OPP8" s="65" t="s">
        <v>862</v>
      </c>
      <c r="OPQ8" s="66" t="s">
        <v>863</v>
      </c>
      <c r="OPR8" s="67" t="s">
        <v>864</v>
      </c>
      <c r="OPS8" s="68" t="s">
        <v>865</v>
      </c>
      <c r="OPT8" s="65" t="s">
        <v>862</v>
      </c>
      <c r="OPU8" s="66" t="s">
        <v>863</v>
      </c>
      <c r="OPV8" s="67" t="s">
        <v>864</v>
      </c>
      <c r="OPW8" s="68" t="s">
        <v>865</v>
      </c>
      <c r="OPX8" s="65" t="s">
        <v>862</v>
      </c>
      <c r="OPY8" s="66" t="s">
        <v>863</v>
      </c>
      <c r="OPZ8" s="67" t="s">
        <v>864</v>
      </c>
      <c r="OQA8" s="68" t="s">
        <v>865</v>
      </c>
      <c r="OQB8" s="65" t="s">
        <v>862</v>
      </c>
      <c r="OQC8" s="66" t="s">
        <v>863</v>
      </c>
      <c r="OQD8" s="67" t="s">
        <v>864</v>
      </c>
      <c r="OQE8" s="68" t="s">
        <v>865</v>
      </c>
      <c r="OQF8" s="65" t="s">
        <v>862</v>
      </c>
      <c r="OQG8" s="66" t="s">
        <v>863</v>
      </c>
      <c r="OQH8" s="67" t="s">
        <v>864</v>
      </c>
      <c r="OQI8" s="68" t="s">
        <v>865</v>
      </c>
      <c r="OQJ8" s="65" t="s">
        <v>862</v>
      </c>
      <c r="OQK8" s="66" t="s">
        <v>863</v>
      </c>
      <c r="OQL8" s="67" t="s">
        <v>864</v>
      </c>
      <c r="OQM8" s="68" t="s">
        <v>865</v>
      </c>
      <c r="OQN8" s="65" t="s">
        <v>862</v>
      </c>
      <c r="OQO8" s="66" t="s">
        <v>863</v>
      </c>
      <c r="OQP8" s="67" t="s">
        <v>864</v>
      </c>
      <c r="OQQ8" s="68" t="s">
        <v>865</v>
      </c>
      <c r="OQR8" s="65" t="s">
        <v>862</v>
      </c>
      <c r="OQS8" s="66" t="s">
        <v>863</v>
      </c>
      <c r="OQT8" s="67" t="s">
        <v>864</v>
      </c>
      <c r="OQU8" s="68" t="s">
        <v>865</v>
      </c>
      <c r="OQV8" s="65" t="s">
        <v>862</v>
      </c>
      <c r="OQW8" s="66" t="s">
        <v>863</v>
      </c>
      <c r="OQX8" s="67" t="s">
        <v>864</v>
      </c>
      <c r="OQY8" s="68" t="s">
        <v>865</v>
      </c>
      <c r="OQZ8" s="65" t="s">
        <v>862</v>
      </c>
      <c r="ORA8" s="66" t="s">
        <v>863</v>
      </c>
      <c r="ORB8" s="67" t="s">
        <v>864</v>
      </c>
      <c r="ORC8" s="68" t="s">
        <v>865</v>
      </c>
      <c r="ORD8" s="65" t="s">
        <v>862</v>
      </c>
      <c r="ORE8" s="66" t="s">
        <v>863</v>
      </c>
      <c r="ORF8" s="67" t="s">
        <v>864</v>
      </c>
      <c r="ORG8" s="68" t="s">
        <v>865</v>
      </c>
      <c r="ORH8" s="65" t="s">
        <v>862</v>
      </c>
      <c r="ORI8" s="66" t="s">
        <v>863</v>
      </c>
      <c r="ORJ8" s="67" t="s">
        <v>864</v>
      </c>
      <c r="ORK8" s="68" t="s">
        <v>865</v>
      </c>
      <c r="ORL8" s="65" t="s">
        <v>862</v>
      </c>
      <c r="ORM8" s="66" t="s">
        <v>863</v>
      </c>
      <c r="ORN8" s="67" t="s">
        <v>864</v>
      </c>
      <c r="ORO8" s="68" t="s">
        <v>865</v>
      </c>
      <c r="ORP8" s="65" t="s">
        <v>862</v>
      </c>
      <c r="ORQ8" s="66" t="s">
        <v>863</v>
      </c>
      <c r="ORR8" s="67" t="s">
        <v>864</v>
      </c>
      <c r="ORS8" s="68" t="s">
        <v>865</v>
      </c>
      <c r="ORT8" s="65" t="s">
        <v>862</v>
      </c>
      <c r="ORU8" s="66" t="s">
        <v>863</v>
      </c>
      <c r="ORV8" s="67" t="s">
        <v>864</v>
      </c>
      <c r="ORW8" s="68" t="s">
        <v>865</v>
      </c>
      <c r="ORX8" s="65" t="s">
        <v>862</v>
      </c>
      <c r="ORY8" s="66" t="s">
        <v>863</v>
      </c>
      <c r="ORZ8" s="67" t="s">
        <v>864</v>
      </c>
      <c r="OSA8" s="68" t="s">
        <v>865</v>
      </c>
      <c r="OSB8" s="65" t="s">
        <v>862</v>
      </c>
      <c r="OSC8" s="66" t="s">
        <v>863</v>
      </c>
      <c r="OSD8" s="67" t="s">
        <v>864</v>
      </c>
      <c r="OSE8" s="68" t="s">
        <v>865</v>
      </c>
      <c r="OSF8" s="65" t="s">
        <v>862</v>
      </c>
      <c r="OSG8" s="66" t="s">
        <v>863</v>
      </c>
      <c r="OSH8" s="67" t="s">
        <v>864</v>
      </c>
      <c r="OSI8" s="68" t="s">
        <v>865</v>
      </c>
      <c r="OSJ8" s="65" t="s">
        <v>862</v>
      </c>
      <c r="OSK8" s="66" t="s">
        <v>863</v>
      </c>
      <c r="OSL8" s="67" t="s">
        <v>864</v>
      </c>
      <c r="OSM8" s="68" t="s">
        <v>865</v>
      </c>
      <c r="OSN8" s="65" t="s">
        <v>862</v>
      </c>
      <c r="OSO8" s="66" t="s">
        <v>863</v>
      </c>
      <c r="OSP8" s="67" t="s">
        <v>864</v>
      </c>
      <c r="OSQ8" s="68" t="s">
        <v>865</v>
      </c>
      <c r="OSR8" s="65" t="s">
        <v>862</v>
      </c>
      <c r="OSS8" s="66" t="s">
        <v>863</v>
      </c>
      <c r="OST8" s="67" t="s">
        <v>864</v>
      </c>
      <c r="OSU8" s="68" t="s">
        <v>865</v>
      </c>
      <c r="OSV8" s="65" t="s">
        <v>862</v>
      </c>
      <c r="OSW8" s="66" t="s">
        <v>863</v>
      </c>
      <c r="OSX8" s="67" t="s">
        <v>864</v>
      </c>
      <c r="OSY8" s="68" t="s">
        <v>865</v>
      </c>
      <c r="OSZ8" s="65" t="s">
        <v>862</v>
      </c>
      <c r="OTA8" s="66" t="s">
        <v>863</v>
      </c>
      <c r="OTB8" s="67" t="s">
        <v>864</v>
      </c>
      <c r="OTC8" s="68" t="s">
        <v>865</v>
      </c>
      <c r="OTD8" s="65" t="s">
        <v>862</v>
      </c>
      <c r="OTE8" s="66" t="s">
        <v>863</v>
      </c>
      <c r="OTF8" s="67" t="s">
        <v>864</v>
      </c>
      <c r="OTG8" s="68" t="s">
        <v>865</v>
      </c>
      <c r="OTH8" s="65" t="s">
        <v>862</v>
      </c>
      <c r="OTI8" s="66" t="s">
        <v>863</v>
      </c>
      <c r="OTJ8" s="67" t="s">
        <v>864</v>
      </c>
      <c r="OTK8" s="68" t="s">
        <v>865</v>
      </c>
      <c r="OTL8" s="65" t="s">
        <v>862</v>
      </c>
      <c r="OTM8" s="66" t="s">
        <v>863</v>
      </c>
      <c r="OTN8" s="67" t="s">
        <v>864</v>
      </c>
      <c r="OTO8" s="68" t="s">
        <v>865</v>
      </c>
      <c r="OTP8" s="65" t="s">
        <v>862</v>
      </c>
      <c r="OTQ8" s="66" t="s">
        <v>863</v>
      </c>
      <c r="OTR8" s="67" t="s">
        <v>864</v>
      </c>
      <c r="OTS8" s="68" t="s">
        <v>865</v>
      </c>
      <c r="OTT8" s="65" t="s">
        <v>862</v>
      </c>
      <c r="OTU8" s="66" t="s">
        <v>863</v>
      </c>
      <c r="OTV8" s="67" t="s">
        <v>864</v>
      </c>
      <c r="OTW8" s="68" t="s">
        <v>865</v>
      </c>
      <c r="OTX8" s="65" t="s">
        <v>862</v>
      </c>
      <c r="OTY8" s="66" t="s">
        <v>863</v>
      </c>
      <c r="OTZ8" s="67" t="s">
        <v>864</v>
      </c>
      <c r="OUA8" s="68" t="s">
        <v>865</v>
      </c>
      <c r="OUB8" s="65" t="s">
        <v>862</v>
      </c>
      <c r="OUC8" s="66" t="s">
        <v>863</v>
      </c>
      <c r="OUD8" s="67" t="s">
        <v>864</v>
      </c>
      <c r="OUE8" s="68" t="s">
        <v>865</v>
      </c>
      <c r="OUF8" s="65" t="s">
        <v>862</v>
      </c>
      <c r="OUG8" s="66" t="s">
        <v>863</v>
      </c>
      <c r="OUH8" s="67" t="s">
        <v>864</v>
      </c>
      <c r="OUI8" s="68" t="s">
        <v>865</v>
      </c>
      <c r="OUJ8" s="65" t="s">
        <v>862</v>
      </c>
      <c r="OUK8" s="66" t="s">
        <v>863</v>
      </c>
      <c r="OUL8" s="67" t="s">
        <v>864</v>
      </c>
      <c r="OUM8" s="68" t="s">
        <v>865</v>
      </c>
      <c r="OUN8" s="65" t="s">
        <v>862</v>
      </c>
      <c r="OUO8" s="66" t="s">
        <v>863</v>
      </c>
      <c r="OUP8" s="67" t="s">
        <v>864</v>
      </c>
      <c r="OUQ8" s="68" t="s">
        <v>865</v>
      </c>
      <c r="OUR8" s="65" t="s">
        <v>862</v>
      </c>
      <c r="OUS8" s="66" t="s">
        <v>863</v>
      </c>
      <c r="OUT8" s="67" t="s">
        <v>864</v>
      </c>
      <c r="OUU8" s="68" t="s">
        <v>865</v>
      </c>
      <c r="OUV8" s="65" t="s">
        <v>862</v>
      </c>
      <c r="OUW8" s="66" t="s">
        <v>863</v>
      </c>
      <c r="OUX8" s="67" t="s">
        <v>864</v>
      </c>
      <c r="OUY8" s="68" t="s">
        <v>865</v>
      </c>
      <c r="OUZ8" s="65" t="s">
        <v>862</v>
      </c>
      <c r="OVA8" s="66" t="s">
        <v>863</v>
      </c>
      <c r="OVB8" s="67" t="s">
        <v>864</v>
      </c>
      <c r="OVC8" s="68" t="s">
        <v>865</v>
      </c>
      <c r="OVD8" s="65" t="s">
        <v>862</v>
      </c>
      <c r="OVE8" s="66" t="s">
        <v>863</v>
      </c>
      <c r="OVF8" s="67" t="s">
        <v>864</v>
      </c>
      <c r="OVG8" s="68" t="s">
        <v>865</v>
      </c>
      <c r="OVH8" s="65" t="s">
        <v>862</v>
      </c>
      <c r="OVI8" s="66" t="s">
        <v>863</v>
      </c>
      <c r="OVJ8" s="67" t="s">
        <v>864</v>
      </c>
      <c r="OVK8" s="68" t="s">
        <v>865</v>
      </c>
      <c r="OVL8" s="65" t="s">
        <v>862</v>
      </c>
      <c r="OVM8" s="66" t="s">
        <v>863</v>
      </c>
      <c r="OVN8" s="67" t="s">
        <v>864</v>
      </c>
      <c r="OVO8" s="68" t="s">
        <v>865</v>
      </c>
      <c r="OVP8" s="65" t="s">
        <v>862</v>
      </c>
      <c r="OVQ8" s="66" t="s">
        <v>863</v>
      </c>
      <c r="OVR8" s="67" t="s">
        <v>864</v>
      </c>
      <c r="OVS8" s="68" t="s">
        <v>865</v>
      </c>
      <c r="OVT8" s="65" t="s">
        <v>862</v>
      </c>
      <c r="OVU8" s="66" t="s">
        <v>863</v>
      </c>
      <c r="OVV8" s="67" t="s">
        <v>864</v>
      </c>
      <c r="OVW8" s="68" t="s">
        <v>865</v>
      </c>
      <c r="OVX8" s="65" t="s">
        <v>862</v>
      </c>
      <c r="OVY8" s="66" t="s">
        <v>863</v>
      </c>
      <c r="OVZ8" s="67" t="s">
        <v>864</v>
      </c>
      <c r="OWA8" s="68" t="s">
        <v>865</v>
      </c>
      <c r="OWB8" s="65" t="s">
        <v>862</v>
      </c>
      <c r="OWC8" s="66" t="s">
        <v>863</v>
      </c>
      <c r="OWD8" s="67" t="s">
        <v>864</v>
      </c>
      <c r="OWE8" s="68" t="s">
        <v>865</v>
      </c>
      <c r="OWF8" s="65" t="s">
        <v>862</v>
      </c>
      <c r="OWG8" s="66" t="s">
        <v>863</v>
      </c>
      <c r="OWH8" s="67" t="s">
        <v>864</v>
      </c>
      <c r="OWI8" s="68" t="s">
        <v>865</v>
      </c>
      <c r="OWJ8" s="65" t="s">
        <v>862</v>
      </c>
      <c r="OWK8" s="66" t="s">
        <v>863</v>
      </c>
      <c r="OWL8" s="67" t="s">
        <v>864</v>
      </c>
      <c r="OWM8" s="68" t="s">
        <v>865</v>
      </c>
      <c r="OWN8" s="65" t="s">
        <v>862</v>
      </c>
      <c r="OWO8" s="66" t="s">
        <v>863</v>
      </c>
      <c r="OWP8" s="67" t="s">
        <v>864</v>
      </c>
      <c r="OWQ8" s="68" t="s">
        <v>865</v>
      </c>
      <c r="OWR8" s="65" t="s">
        <v>862</v>
      </c>
      <c r="OWS8" s="66" t="s">
        <v>863</v>
      </c>
      <c r="OWT8" s="67" t="s">
        <v>864</v>
      </c>
      <c r="OWU8" s="68" t="s">
        <v>865</v>
      </c>
      <c r="OWV8" s="65" t="s">
        <v>862</v>
      </c>
      <c r="OWW8" s="66" t="s">
        <v>863</v>
      </c>
      <c r="OWX8" s="67" t="s">
        <v>864</v>
      </c>
      <c r="OWY8" s="68" t="s">
        <v>865</v>
      </c>
      <c r="OWZ8" s="65" t="s">
        <v>862</v>
      </c>
      <c r="OXA8" s="66" t="s">
        <v>863</v>
      </c>
      <c r="OXB8" s="67" t="s">
        <v>864</v>
      </c>
      <c r="OXC8" s="68" t="s">
        <v>865</v>
      </c>
      <c r="OXD8" s="65" t="s">
        <v>862</v>
      </c>
      <c r="OXE8" s="66" t="s">
        <v>863</v>
      </c>
      <c r="OXF8" s="67" t="s">
        <v>864</v>
      </c>
      <c r="OXG8" s="68" t="s">
        <v>865</v>
      </c>
      <c r="OXH8" s="65" t="s">
        <v>862</v>
      </c>
      <c r="OXI8" s="66" t="s">
        <v>863</v>
      </c>
      <c r="OXJ8" s="67" t="s">
        <v>864</v>
      </c>
      <c r="OXK8" s="68" t="s">
        <v>865</v>
      </c>
      <c r="OXL8" s="65" t="s">
        <v>862</v>
      </c>
      <c r="OXM8" s="66" t="s">
        <v>863</v>
      </c>
      <c r="OXN8" s="67" t="s">
        <v>864</v>
      </c>
      <c r="OXO8" s="68" t="s">
        <v>865</v>
      </c>
      <c r="OXP8" s="65" t="s">
        <v>862</v>
      </c>
      <c r="OXQ8" s="66" t="s">
        <v>863</v>
      </c>
      <c r="OXR8" s="67" t="s">
        <v>864</v>
      </c>
      <c r="OXS8" s="68" t="s">
        <v>865</v>
      </c>
      <c r="OXT8" s="65" t="s">
        <v>862</v>
      </c>
      <c r="OXU8" s="66" t="s">
        <v>863</v>
      </c>
      <c r="OXV8" s="67" t="s">
        <v>864</v>
      </c>
      <c r="OXW8" s="68" t="s">
        <v>865</v>
      </c>
      <c r="OXX8" s="65" t="s">
        <v>862</v>
      </c>
      <c r="OXY8" s="66" t="s">
        <v>863</v>
      </c>
      <c r="OXZ8" s="67" t="s">
        <v>864</v>
      </c>
      <c r="OYA8" s="68" t="s">
        <v>865</v>
      </c>
      <c r="OYB8" s="65" t="s">
        <v>862</v>
      </c>
      <c r="OYC8" s="66" t="s">
        <v>863</v>
      </c>
      <c r="OYD8" s="67" t="s">
        <v>864</v>
      </c>
      <c r="OYE8" s="68" t="s">
        <v>865</v>
      </c>
      <c r="OYF8" s="65" t="s">
        <v>862</v>
      </c>
      <c r="OYG8" s="66" t="s">
        <v>863</v>
      </c>
      <c r="OYH8" s="67" t="s">
        <v>864</v>
      </c>
      <c r="OYI8" s="68" t="s">
        <v>865</v>
      </c>
      <c r="OYJ8" s="65" t="s">
        <v>862</v>
      </c>
      <c r="OYK8" s="66" t="s">
        <v>863</v>
      </c>
      <c r="OYL8" s="67" t="s">
        <v>864</v>
      </c>
      <c r="OYM8" s="68" t="s">
        <v>865</v>
      </c>
      <c r="OYN8" s="65" t="s">
        <v>862</v>
      </c>
      <c r="OYO8" s="66" t="s">
        <v>863</v>
      </c>
      <c r="OYP8" s="67" t="s">
        <v>864</v>
      </c>
      <c r="OYQ8" s="68" t="s">
        <v>865</v>
      </c>
      <c r="OYR8" s="65" t="s">
        <v>862</v>
      </c>
      <c r="OYS8" s="66" t="s">
        <v>863</v>
      </c>
      <c r="OYT8" s="67" t="s">
        <v>864</v>
      </c>
      <c r="OYU8" s="68" t="s">
        <v>865</v>
      </c>
      <c r="OYV8" s="65" t="s">
        <v>862</v>
      </c>
      <c r="OYW8" s="66" t="s">
        <v>863</v>
      </c>
      <c r="OYX8" s="67" t="s">
        <v>864</v>
      </c>
      <c r="OYY8" s="68" t="s">
        <v>865</v>
      </c>
      <c r="OYZ8" s="65" t="s">
        <v>862</v>
      </c>
      <c r="OZA8" s="66" t="s">
        <v>863</v>
      </c>
      <c r="OZB8" s="67" t="s">
        <v>864</v>
      </c>
      <c r="OZC8" s="68" t="s">
        <v>865</v>
      </c>
      <c r="OZD8" s="65" t="s">
        <v>862</v>
      </c>
      <c r="OZE8" s="66" t="s">
        <v>863</v>
      </c>
      <c r="OZF8" s="67" t="s">
        <v>864</v>
      </c>
      <c r="OZG8" s="68" t="s">
        <v>865</v>
      </c>
      <c r="OZH8" s="65" t="s">
        <v>862</v>
      </c>
      <c r="OZI8" s="66" t="s">
        <v>863</v>
      </c>
      <c r="OZJ8" s="67" t="s">
        <v>864</v>
      </c>
      <c r="OZK8" s="68" t="s">
        <v>865</v>
      </c>
      <c r="OZL8" s="65" t="s">
        <v>862</v>
      </c>
      <c r="OZM8" s="66" t="s">
        <v>863</v>
      </c>
      <c r="OZN8" s="67" t="s">
        <v>864</v>
      </c>
      <c r="OZO8" s="68" t="s">
        <v>865</v>
      </c>
      <c r="OZP8" s="65" t="s">
        <v>862</v>
      </c>
      <c r="OZQ8" s="66" t="s">
        <v>863</v>
      </c>
      <c r="OZR8" s="67" t="s">
        <v>864</v>
      </c>
      <c r="OZS8" s="68" t="s">
        <v>865</v>
      </c>
      <c r="OZT8" s="65" t="s">
        <v>862</v>
      </c>
      <c r="OZU8" s="66" t="s">
        <v>863</v>
      </c>
      <c r="OZV8" s="67" t="s">
        <v>864</v>
      </c>
      <c r="OZW8" s="68" t="s">
        <v>865</v>
      </c>
      <c r="OZX8" s="65" t="s">
        <v>862</v>
      </c>
      <c r="OZY8" s="66" t="s">
        <v>863</v>
      </c>
      <c r="OZZ8" s="67" t="s">
        <v>864</v>
      </c>
      <c r="PAA8" s="68" t="s">
        <v>865</v>
      </c>
      <c r="PAB8" s="65" t="s">
        <v>862</v>
      </c>
      <c r="PAC8" s="66" t="s">
        <v>863</v>
      </c>
      <c r="PAD8" s="67" t="s">
        <v>864</v>
      </c>
      <c r="PAE8" s="68" t="s">
        <v>865</v>
      </c>
      <c r="PAF8" s="65" t="s">
        <v>862</v>
      </c>
      <c r="PAG8" s="66" t="s">
        <v>863</v>
      </c>
      <c r="PAH8" s="67" t="s">
        <v>864</v>
      </c>
      <c r="PAI8" s="68" t="s">
        <v>865</v>
      </c>
      <c r="PAJ8" s="65" t="s">
        <v>862</v>
      </c>
      <c r="PAK8" s="66" t="s">
        <v>863</v>
      </c>
      <c r="PAL8" s="67" t="s">
        <v>864</v>
      </c>
      <c r="PAM8" s="68" t="s">
        <v>865</v>
      </c>
      <c r="PAN8" s="65" t="s">
        <v>862</v>
      </c>
      <c r="PAO8" s="66" t="s">
        <v>863</v>
      </c>
      <c r="PAP8" s="67" t="s">
        <v>864</v>
      </c>
      <c r="PAQ8" s="68" t="s">
        <v>865</v>
      </c>
      <c r="PAR8" s="65" t="s">
        <v>862</v>
      </c>
      <c r="PAS8" s="66" t="s">
        <v>863</v>
      </c>
      <c r="PAT8" s="67" t="s">
        <v>864</v>
      </c>
      <c r="PAU8" s="68" t="s">
        <v>865</v>
      </c>
      <c r="PAV8" s="65" t="s">
        <v>862</v>
      </c>
      <c r="PAW8" s="66" t="s">
        <v>863</v>
      </c>
      <c r="PAX8" s="67" t="s">
        <v>864</v>
      </c>
      <c r="PAY8" s="68" t="s">
        <v>865</v>
      </c>
      <c r="PAZ8" s="65" t="s">
        <v>862</v>
      </c>
      <c r="PBA8" s="66" t="s">
        <v>863</v>
      </c>
      <c r="PBB8" s="67" t="s">
        <v>864</v>
      </c>
      <c r="PBC8" s="68" t="s">
        <v>865</v>
      </c>
      <c r="PBD8" s="65" t="s">
        <v>862</v>
      </c>
      <c r="PBE8" s="66" t="s">
        <v>863</v>
      </c>
      <c r="PBF8" s="67" t="s">
        <v>864</v>
      </c>
      <c r="PBG8" s="68" t="s">
        <v>865</v>
      </c>
      <c r="PBH8" s="65" t="s">
        <v>862</v>
      </c>
      <c r="PBI8" s="66" t="s">
        <v>863</v>
      </c>
      <c r="PBJ8" s="67" t="s">
        <v>864</v>
      </c>
      <c r="PBK8" s="68" t="s">
        <v>865</v>
      </c>
      <c r="PBL8" s="65" t="s">
        <v>862</v>
      </c>
      <c r="PBM8" s="66" t="s">
        <v>863</v>
      </c>
      <c r="PBN8" s="67" t="s">
        <v>864</v>
      </c>
      <c r="PBO8" s="68" t="s">
        <v>865</v>
      </c>
      <c r="PBP8" s="65" t="s">
        <v>862</v>
      </c>
      <c r="PBQ8" s="66" t="s">
        <v>863</v>
      </c>
      <c r="PBR8" s="67" t="s">
        <v>864</v>
      </c>
      <c r="PBS8" s="68" t="s">
        <v>865</v>
      </c>
      <c r="PBT8" s="65" t="s">
        <v>862</v>
      </c>
      <c r="PBU8" s="66" t="s">
        <v>863</v>
      </c>
      <c r="PBV8" s="67" t="s">
        <v>864</v>
      </c>
      <c r="PBW8" s="68" t="s">
        <v>865</v>
      </c>
      <c r="PBX8" s="65" t="s">
        <v>862</v>
      </c>
      <c r="PBY8" s="66" t="s">
        <v>863</v>
      </c>
      <c r="PBZ8" s="67" t="s">
        <v>864</v>
      </c>
      <c r="PCA8" s="68" t="s">
        <v>865</v>
      </c>
      <c r="PCB8" s="65" t="s">
        <v>862</v>
      </c>
      <c r="PCC8" s="66" t="s">
        <v>863</v>
      </c>
      <c r="PCD8" s="67" t="s">
        <v>864</v>
      </c>
      <c r="PCE8" s="68" t="s">
        <v>865</v>
      </c>
      <c r="PCF8" s="65" t="s">
        <v>862</v>
      </c>
      <c r="PCG8" s="66" t="s">
        <v>863</v>
      </c>
      <c r="PCH8" s="67" t="s">
        <v>864</v>
      </c>
      <c r="PCI8" s="68" t="s">
        <v>865</v>
      </c>
      <c r="PCJ8" s="65" t="s">
        <v>862</v>
      </c>
      <c r="PCK8" s="66" t="s">
        <v>863</v>
      </c>
      <c r="PCL8" s="67" t="s">
        <v>864</v>
      </c>
      <c r="PCM8" s="68" t="s">
        <v>865</v>
      </c>
      <c r="PCN8" s="65" t="s">
        <v>862</v>
      </c>
      <c r="PCO8" s="66" t="s">
        <v>863</v>
      </c>
      <c r="PCP8" s="67" t="s">
        <v>864</v>
      </c>
      <c r="PCQ8" s="68" t="s">
        <v>865</v>
      </c>
      <c r="PCR8" s="65" t="s">
        <v>862</v>
      </c>
      <c r="PCS8" s="66" t="s">
        <v>863</v>
      </c>
      <c r="PCT8" s="67" t="s">
        <v>864</v>
      </c>
      <c r="PCU8" s="68" t="s">
        <v>865</v>
      </c>
      <c r="PCV8" s="65" t="s">
        <v>862</v>
      </c>
      <c r="PCW8" s="66" t="s">
        <v>863</v>
      </c>
      <c r="PCX8" s="67" t="s">
        <v>864</v>
      </c>
      <c r="PCY8" s="68" t="s">
        <v>865</v>
      </c>
      <c r="PCZ8" s="65" t="s">
        <v>862</v>
      </c>
      <c r="PDA8" s="66" t="s">
        <v>863</v>
      </c>
      <c r="PDB8" s="67" t="s">
        <v>864</v>
      </c>
      <c r="PDC8" s="68" t="s">
        <v>865</v>
      </c>
      <c r="PDD8" s="65" t="s">
        <v>862</v>
      </c>
      <c r="PDE8" s="66" t="s">
        <v>863</v>
      </c>
      <c r="PDF8" s="67" t="s">
        <v>864</v>
      </c>
      <c r="PDG8" s="68" t="s">
        <v>865</v>
      </c>
      <c r="PDH8" s="65" t="s">
        <v>862</v>
      </c>
      <c r="PDI8" s="66" t="s">
        <v>863</v>
      </c>
      <c r="PDJ8" s="67" t="s">
        <v>864</v>
      </c>
      <c r="PDK8" s="68" t="s">
        <v>865</v>
      </c>
      <c r="PDL8" s="65" t="s">
        <v>862</v>
      </c>
      <c r="PDM8" s="66" t="s">
        <v>863</v>
      </c>
      <c r="PDN8" s="67" t="s">
        <v>864</v>
      </c>
      <c r="PDO8" s="68" t="s">
        <v>865</v>
      </c>
      <c r="PDP8" s="65" t="s">
        <v>862</v>
      </c>
      <c r="PDQ8" s="66" t="s">
        <v>863</v>
      </c>
      <c r="PDR8" s="67" t="s">
        <v>864</v>
      </c>
      <c r="PDS8" s="68" t="s">
        <v>865</v>
      </c>
      <c r="PDT8" s="65" t="s">
        <v>862</v>
      </c>
      <c r="PDU8" s="66" t="s">
        <v>863</v>
      </c>
      <c r="PDV8" s="67" t="s">
        <v>864</v>
      </c>
      <c r="PDW8" s="68" t="s">
        <v>865</v>
      </c>
      <c r="PDX8" s="65" t="s">
        <v>862</v>
      </c>
      <c r="PDY8" s="66" t="s">
        <v>863</v>
      </c>
      <c r="PDZ8" s="67" t="s">
        <v>864</v>
      </c>
      <c r="PEA8" s="68" t="s">
        <v>865</v>
      </c>
      <c r="PEB8" s="65" t="s">
        <v>862</v>
      </c>
      <c r="PEC8" s="66" t="s">
        <v>863</v>
      </c>
      <c r="PED8" s="67" t="s">
        <v>864</v>
      </c>
      <c r="PEE8" s="68" t="s">
        <v>865</v>
      </c>
      <c r="PEF8" s="65" t="s">
        <v>862</v>
      </c>
      <c r="PEG8" s="66" t="s">
        <v>863</v>
      </c>
      <c r="PEH8" s="67" t="s">
        <v>864</v>
      </c>
      <c r="PEI8" s="68" t="s">
        <v>865</v>
      </c>
      <c r="PEJ8" s="65" t="s">
        <v>862</v>
      </c>
      <c r="PEK8" s="66" t="s">
        <v>863</v>
      </c>
      <c r="PEL8" s="67" t="s">
        <v>864</v>
      </c>
      <c r="PEM8" s="68" t="s">
        <v>865</v>
      </c>
      <c r="PEN8" s="65" t="s">
        <v>862</v>
      </c>
      <c r="PEO8" s="66" t="s">
        <v>863</v>
      </c>
      <c r="PEP8" s="67" t="s">
        <v>864</v>
      </c>
      <c r="PEQ8" s="68" t="s">
        <v>865</v>
      </c>
      <c r="PER8" s="65" t="s">
        <v>862</v>
      </c>
      <c r="PES8" s="66" t="s">
        <v>863</v>
      </c>
      <c r="PET8" s="67" t="s">
        <v>864</v>
      </c>
      <c r="PEU8" s="68" t="s">
        <v>865</v>
      </c>
      <c r="PEV8" s="65" t="s">
        <v>862</v>
      </c>
      <c r="PEW8" s="66" t="s">
        <v>863</v>
      </c>
      <c r="PEX8" s="67" t="s">
        <v>864</v>
      </c>
      <c r="PEY8" s="68" t="s">
        <v>865</v>
      </c>
      <c r="PEZ8" s="65" t="s">
        <v>862</v>
      </c>
      <c r="PFA8" s="66" t="s">
        <v>863</v>
      </c>
      <c r="PFB8" s="67" t="s">
        <v>864</v>
      </c>
      <c r="PFC8" s="68" t="s">
        <v>865</v>
      </c>
      <c r="PFD8" s="65" t="s">
        <v>862</v>
      </c>
      <c r="PFE8" s="66" t="s">
        <v>863</v>
      </c>
      <c r="PFF8" s="67" t="s">
        <v>864</v>
      </c>
      <c r="PFG8" s="68" t="s">
        <v>865</v>
      </c>
      <c r="PFH8" s="65" t="s">
        <v>862</v>
      </c>
      <c r="PFI8" s="66" t="s">
        <v>863</v>
      </c>
      <c r="PFJ8" s="67" t="s">
        <v>864</v>
      </c>
      <c r="PFK8" s="68" t="s">
        <v>865</v>
      </c>
      <c r="PFL8" s="65" t="s">
        <v>862</v>
      </c>
      <c r="PFM8" s="66" t="s">
        <v>863</v>
      </c>
      <c r="PFN8" s="67" t="s">
        <v>864</v>
      </c>
      <c r="PFO8" s="68" t="s">
        <v>865</v>
      </c>
      <c r="PFP8" s="65" t="s">
        <v>862</v>
      </c>
      <c r="PFQ8" s="66" t="s">
        <v>863</v>
      </c>
      <c r="PFR8" s="67" t="s">
        <v>864</v>
      </c>
      <c r="PFS8" s="68" t="s">
        <v>865</v>
      </c>
      <c r="PFT8" s="65" t="s">
        <v>862</v>
      </c>
      <c r="PFU8" s="66" t="s">
        <v>863</v>
      </c>
      <c r="PFV8" s="67" t="s">
        <v>864</v>
      </c>
      <c r="PFW8" s="68" t="s">
        <v>865</v>
      </c>
      <c r="PFX8" s="65" t="s">
        <v>862</v>
      </c>
      <c r="PFY8" s="66" t="s">
        <v>863</v>
      </c>
      <c r="PFZ8" s="67" t="s">
        <v>864</v>
      </c>
      <c r="PGA8" s="68" t="s">
        <v>865</v>
      </c>
      <c r="PGB8" s="65" t="s">
        <v>862</v>
      </c>
      <c r="PGC8" s="66" t="s">
        <v>863</v>
      </c>
      <c r="PGD8" s="67" t="s">
        <v>864</v>
      </c>
      <c r="PGE8" s="68" t="s">
        <v>865</v>
      </c>
      <c r="PGF8" s="65" t="s">
        <v>862</v>
      </c>
      <c r="PGG8" s="66" t="s">
        <v>863</v>
      </c>
      <c r="PGH8" s="67" t="s">
        <v>864</v>
      </c>
      <c r="PGI8" s="68" t="s">
        <v>865</v>
      </c>
      <c r="PGJ8" s="65" t="s">
        <v>862</v>
      </c>
      <c r="PGK8" s="66" t="s">
        <v>863</v>
      </c>
      <c r="PGL8" s="67" t="s">
        <v>864</v>
      </c>
      <c r="PGM8" s="68" t="s">
        <v>865</v>
      </c>
      <c r="PGN8" s="65" t="s">
        <v>862</v>
      </c>
      <c r="PGO8" s="66" t="s">
        <v>863</v>
      </c>
      <c r="PGP8" s="67" t="s">
        <v>864</v>
      </c>
      <c r="PGQ8" s="68" t="s">
        <v>865</v>
      </c>
      <c r="PGR8" s="65" t="s">
        <v>862</v>
      </c>
      <c r="PGS8" s="66" t="s">
        <v>863</v>
      </c>
      <c r="PGT8" s="67" t="s">
        <v>864</v>
      </c>
      <c r="PGU8" s="68" t="s">
        <v>865</v>
      </c>
      <c r="PGV8" s="65" t="s">
        <v>862</v>
      </c>
      <c r="PGW8" s="66" t="s">
        <v>863</v>
      </c>
      <c r="PGX8" s="67" t="s">
        <v>864</v>
      </c>
      <c r="PGY8" s="68" t="s">
        <v>865</v>
      </c>
      <c r="PGZ8" s="65" t="s">
        <v>862</v>
      </c>
      <c r="PHA8" s="66" t="s">
        <v>863</v>
      </c>
      <c r="PHB8" s="67" t="s">
        <v>864</v>
      </c>
      <c r="PHC8" s="68" t="s">
        <v>865</v>
      </c>
      <c r="PHD8" s="65" t="s">
        <v>862</v>
      </c>
      <c r="PHE8" s="66" t="s">
        <v>863</v>
      </c>
      <c r="PHF8" s="67" t="s">
        <v>864</v>
      </c>
      <c r="PHG8" s="68" t="s">
        <v>865</v>
      </c>
      <c r="PHH8" s="65" t="s">
        <v>862</v>
      </c>
      <c r="PHI8" s="66" t="s">
        <v>863</v>
      </c>
      <c r="PHJ8" s="67" t="s">
        <v>864</v>
      </c>
      <c r="PHK8" s="68" t="s">
        <v>865</v>
      </c>
      <c r="PHL8" s="65" t="s">
        <v>862</v>
      </c>
      <c r="PHM8" s="66" t="s">
        <v>863</v>
      </c>
      <c r="PHN8" s="67" t="s">
        <v>864</v>
      </c>
      <c r="PHO8" s="68" t="s">
        <v>865</v>
      </c>
      <c r="PHP8" s="65" t="s">
        <v>862</v>
      </c>
      <c r="PHQ8" s="66" t="s">
        <v>863</v>
      </c>
      <c r="PHR8" s="67" t="s">
        <v>864</v>
      </c>
      <c r="PHS8" s="68" t="s">
        <v>865</v>
      </c>
      <c r="PHT8" s="65" t="s">
        <v>862</v>
      </c>
      <c r="PHU8" s="66" t="s">
        <v>863</v>
      </c>
      <c r="PHV8" s="67" t="s">
        <v>864</v>
      </c>
      <c r="PHW8" s="68" t="s">
        <v>865</v>
      </c>
      <c r="PHX8" s="65" t="s">
        <v>862</v>
      </c>
      <c r="PHY8" s="66" t="s">
        <v>863</v>
      </c>
      <c r="PHZ8" s="67" t="s">
        <v>864</v>
      </c>
      <c r="PIA8" s="68" t="s">
        <v>865</v>
      </c>
      <c r="PIB8" s="65" t="s">
        <v>862</v>
      </c>
      <c r="PIC8" s="66" t="s">
        <v>863</v>
      </c>
      <c r="PID8" s="67" t="s">
        <v>864</v>
      </c>
      <c r="PIE8" s="68" t="s">
        <v>865</v>
      </c>
      <c r="PIF8" s="65" t="s">
        <v>862</v>
      </c>
      <c r="PIG8" s="66" t="s">
        <v>863</v>
      </c>
      <c r="PIH8" s="67" t="s">
        <v>864</v>
      </c>
      <c r="PII8" s="68" t="s">
        <v>865</v>
      </c>
      <c r="PIJ8" s="65" t="s">
        <v>862</v>
      </c>
      <c r="PIK8" s="66" t="s">
        <v>863</v>
      </c>
      <c r="PIL8" s="67" t="s">
        <v>864</v>
      </c>
      <c r="PIM8" s="68" t="s">
        <v>865</v>
      </c>
      <c r="PIN8" s="65" t="s">
        <v>862</v>
      </c>
      <c r="PIO8" s="66" t="s">
        <v>863</v>
      </c>
      <c r="PIP8" s="67" t="s">
        <v>864</v>
      </c>
      <c r="PIQ8" s="68" t="s">
        <v>865</v>
      </c>
      <c r="PIR8" s="65" t="s">
        <v>862</v>
      </c>
      <c r="PIS8" s="66" t="s">
        <v>863</v>
      </c>
      <c r="PIT8" s="67" t="s">
        <v>864</v>
      </c>
      <c r="PIU8" s="68" t="s">
        <v>865</v>
      </c>
      <c r="PIV8" s="65" t="s">
        <v>862</v>
      </c>
      <c r="PIW8" s="66" t="s">
        <v>863</v>
      </c>
      <c r="PIX8" s="67" t="s">
        <v>864</v>
      </c>
      <c r="PIY8" s="68" t="s">
        <v>865</v>
      </c>
      <c r="PIZ8" s="65" t="s">
        <v>862</v>
      </c>
      <c r="PJA8" s="66" t="s">
        <v>863</v>
      </c>
      <c r="PJB8" s="67" t="s">
        <v>864</v>
      </c>
      <c r="PJC8" s="68" t="s">
        <v>865</v>
      </c>
      <c r="PJD8" s="65" t="s">
        <v>862</v>
      </c>
      <c r="PJE8" s="66" t="s">
        <v>863</v>
      </c>
      <c r="PJF8" s="67" t="s">
        <v>864</v>
      </c>
      <c r="PJG8" s="68" t="s">
        <v>865</v>
      </c>
      <c r="PJH8" s="65" t="s">
        <v>862</v>
      </c>
      <c r="PJI8" s="66" t="s">
        <v>863</v>
      </c>
      <c r="PJJ8" s="67" t="s">
        <v>864</v>
      </c>
      <c r="PJK8" s="68" t="s">
        <v>865</v>
      </c>
      <c r="PJL8" s="65" t="s">
        <v>862</v>
      </c>
      <c r="PJM8" s="66" t="s">
        <v>863</v>
      </c>
      <c r="PJN8" s="67" t="s">
        <v>864</v>
      </c>
      <c r="PJO8" s="68" t="s">
        <v>865</v>
      </c>
      <c r="PJP8" s="65" t="s">
        <v>862</v>
      </c>
      <c r="PJQ8" s="66" t="s">
        <v>863</v>
      </c>
      <c r="PJR8" s="67" t="s">
        <v>864</v>
      </c>
      <c r="PJS8" s="68" t="s">
        <v>865</v>
      </c>
      <c r="PJT8" s="65" t="s">
        <v>862</v>
      </c>
      <c r="PJU8" s="66" t="s">
        <v>863</v>
      </c>
      <c r="PJV8" s="67" t="s">
        <v>864</v>
      </c>
      <c r="PJW8" s="68" t="s">
        <v>865</v>
      </c>
      <c r="PJX8" s="65" t="s">
        <v>862</v>
      </c>
      <c r="PJY8" s="66" t="s">
        <v>863</v>
      </c>
      <c r="PJZ8" s="67" t="s">
        <v>864</v>
      </c>
      <c r="PKA8" s="68" t="s">
        <v>865</v>
      </c>
      <c r="PKB8" s="65" t="s">
        <v>862</v>
      </c>
      <c r="PKC8" s="66" t="s">
        <v>863</v>
      </c>
      <c r="PKD8" s="67" t="s">
        <v>864</v>
      </c>
      <c r="PKE8" s="68" t="s">
        <v>865</v>
      </c>
      <c r="PKF8" s="65" t="s">
        <v>862</v>
      </c>
      <c r="PKG8" s="66" t="s">
        <v>863</v>
      </c>
      <c r="PKH8" s="67" t="s">
        <v>864</v>
      </c>
      <c r="PKI8" s="68" t="s">
        <v>865</v>
      </c>
      <c r="PKJ8" s="65" t="s">
        <v>862</v>
      </c>
      <c r="PKK8" s="66" t="s">
        <v>863</v>
      </c>
      <c r="PKL8" s="67" t="s">
        <v>864</v>
      </c>
      <c r="PKM8" s="68" t="s">
        <v>865</v>
      </c>
      <c r="PKN8" s="65" t="s">
        <v>862</v>
      </c>
      <c r="PKO8" s="66" t="s">
        <v>863</v>
      </c>
      <c r="PKP8" s="67" t="s">
        <v>864</v>
      </c>
      <c r="PKQ8" s="68" t="s">
        <v>865</v>
      </c>
      <c r="PKR8" s="65" t="s">
        <v>862</v>
      </c>
      <c r="PKS8" s="66" t="s">
        <v>863</v>
      </c>
      <c r="PKT8" s="67" t="s">
        <v>864</v>
      </c>
      <c r="PKU8" s="68" t="s">
        <v>865</v>
      </c>
      <c r="PKV8" s="65" t="s">
        <v>862</v>
      </c>
      <c r="PKW8" s="66" t="s">
        <v>863</v>
      </c>
      <c r="PKX8" s="67" t="s">
        <v>864</v>
      </c>
      <c r="PKY8" s="68" t="s">
        <v>865</v>
      </c>
      <c r="PKZ8" s="65" t="s">
        <v>862</v>
      </c>
      <c r="PLA8" s="66" t="s">
        <v>863</v>
      </c>
      <c r="PLB8" s="67" t="s">
        <v>864</v>
      </c>
      <c r="PLC8" s="68" t="s">
        <v>865</v>
      </c>
      <c r="PLD8" s="65" t="s">
        <v>862</v>
      </c>
      <c r="PLE8" s="66" t="s">
        <v>863</v>
      </c>
      <c r="PLF8" s="67" t="s">
        <v>864</v>
      </c>
      <c r="PLG8" s="68" t="s">
        <v>865</v>
      </c>
      <c r="PLH8" s="65" t="s">
        <v>862</v>
      </c>
      <c r="PLI8" s="66" t="s">
        <v>863</v>
      </c>
      <c r="PLJ8" s="67" t="s">
        <v>864</v>
      </c>
      <c r="PLK8" s="68" t="s">
        <v>865</v>
      </c>
      <c r="PLL8" s="65" t="s">
        <v>862</v>
      </c>
      <c r="PLM8" s="66" t="s">
        <v>863</v>
      </c>
      <c r="PLN8" s="67" t="s">
        <v>864</v>
      </c>
      <c r="PLO8" s="68" t="s">
        <v>865</v>
      </c>
      <c r="PLP8" s="65" t="s">
        <v>862</v>
      </c>
      <c r="PLQ8" s="66" t="s">
        <v>863</v>
      </c>
      <c r="PLR8" s="67" t="s">
        <v>864</v>
      </c>
      <c r="PLS8" s="68" t="s">
        <v>865</v>
      </c>
      <c r="PLT8" s="65" t="s">
        <v>862</v>
      </c>
      <c r="PLU8" s="66" t="s">
        <v>863</v>
      </c>
      <c r="PLV8" s="67" t="s">
        <v>864</v>
      </c>
      <c r="PLW8" s="68" t="s">
        <v>865</v>
      </c>
      <c r="PLX8" s="65" t="s">
        <v>862</v>
      </c>
      <c r="PLY8" s="66" t="s">
        <v>863</v>
      </c>
      <c r="PLZ8" s="67" t="s">
        <v>864</v>
      </c>
      <c r="PMA8" s="68" t="s">
        <v>865</v>
      </c>
      <c r="PMB8" s="65" t="s">
        <v>862</v>
      </c>
      <c r="PMC8" s="66" t="s">
        <v>863</v>
      </c>
      <c r="PMD8" s="67" t="s">
        <v>864</v>
      </c>
      <c r="PME8" s="68" t="s">
        <v>865</v>
      </c>
      <c r="PMF8" s="65" t="s">
        <v>862</v>
      </c>
      <c r="PMG8" s="66" t="s">
        <v>863</v>
      </c>
      <c r="PMH8" s="67" t="s">
        <v>864</v>
      </c>
      <c r="PMI8" s="68" t="s">
        <v>865</v>
      </c>
      <c r="PMJ8" s="65" t="s">
        <v>862</v>
      </c>
      <c r="PMK8" s="66" t="s">
        <v>863</v>
      </c>
      <c r="PML8" s="67" t="s">
        <v>864</v>
      </c>
      <c r="PMM8" s="68" t="s">
        <v>865</v>
      </c>
      <c r="PMN8" s="65" t="s">
        <v>862</v>
      </c>
      <c r="PMO8" s="66" t="s">
        <v>863</v>
      </c>
      <c r="PMP8" s="67" t="s">
        <v>864</v>
      </c>
      <c r="PMQ8" s="68" t="s">
        <v>865</v>
      </c>
      <c r="PMR8" s="65" t="s">
        <v>862</v>
      </c>
      <c r="PMS8" s="66" t="s">
        <v>863</v>
      </c>
      <c r="PMT8" s="67" t="s">
        <v>864</v>
      </c>
      <c r="PMU8" s="68" t="s">
        <v>865</v>
      </c>
      <c r="PMV8" s="65" t="s">
        <v>862</v>
      </c>
      <c r="PMW8" s="66" t="s">
        <v>863</v>
      </c>
      <c r="PMX8" s="67" t="s">
        <v>864</v>
      </c>
      <c r="PMY8" s="68" t="s">
        <v>865</v>
      </c>
      <c r="PMZ8" s="65" t="s">
        <v>862</v>
      </c>
      <c r="PNA8" s="66" t="s">
        <v>863</v>
      </c>
      <c r="PNB8" s="67" t="s">
        <v>864</v>
      </c>
      <c r="PNC8" s="68" t="s">
        <v>865</v>
      </c>
      <c r="PND8" s="65" t="s">
        <v>862</v>
      </c>
      <c r="PNE8" s="66" t="s">
        <v>863</v>
      </c>
      <c r="PNF8" s="67" t="s">
        <v>864</v>
      </c>
      <c r="PNG8" s="68" t="s">
        <v>865</v>
      </c>
      <c r="PNH8" s="65" t="s">
        <v>862</v>
      </c>
      <c r="PNI8" s="66" t="s">
        <v>863</v>
      </c>
      <c r="PNJ8" s="67" t="s">
        <v>864</v>
      </c>
      <c r="PNK8" s="68" t="s">
        <v>865</v>
      </c>
      <c r="PNL8" s="65" t="s">
        <v>862</v>
      </c>
      <c r="PNM8" s="66" t="s">
        <v>863</v>
      </c>
      <c r="PNN8" s="67" t="s">
        <v>864</v>
      </c>
      <c r="PNO8" s="68" t="s">
        <v>865</v>
      </c>
      <c r="PNP8" s="65" t="s">
        <v>862</v>
      </c>
      <c r="PNQ8" s="66" t="s">
        <v>863</v>
      </c>
      <c r="PNR8" s="67" t="s">
        <v>864</v>
      </c>
      <c r="PNS8" s="68" t="s">
        <v>865</v>
      </c>
      <c r="PNT8" s="65" t="s">
        <v>862</v>
      </c>
      <c r="PNU8" s="66" t="s">
        <v>863</v>
      </c>
      <c r="PNV8" s="67" t="s">
        <v>864</v>
      </c>
      <c r="PNW8" s="68" t="s">
        <v>865</v>
      </c>
      <c r="PNX8" s="65" t="s">
        <v>862</v>
      </c>
      <c r="PNY8" s="66" t="s">
        <v>863</v>
      </c>
      <c r="PNZ8" s="67" t="s">
        <v>864</v>
      </c>
      <c r="POA8" s="68" t="s">
        <v>865</v>
      </c>
      <c r="POB8" s="65" t="s">
        <v>862</v>
      </c>
      <c r="POC8" s="66" t="s">
        <v>863</v>
      </c>
      <c r="POD8" s="67" t="s">
        <v>864</v>
      </c>
      <c r="POE8" s="68" t="s">
        <v>865</v>
      </c>
      <c r="POF8" s="65" t="s">
        <v>862</v>
      </c>
      <c r="POG8" s="66" t="s">
        <v>863</v>
      </c>
      <c r="POH8" s="67" t="s">
        <v>864</v>
      </c>
      <c r="POI8" s="68" t="s">
        <v>865</v>
      </c>
      <c r="POJ8" s="65" t="s">
        <v>862</v>
      </c>
      <c r="POK8" s="66" t="s">
        <v>863</v>
      </c>
      <c r="POL8" s="67" t="s">
        <v>864</v>
      </c>
      <c r="POM8" s="68" t="s">
        <v>865</v>
      </c>
      <c r="PON8" s="65" t="s">
        <v>862</v>
      </c>
      <c r="POO8" s="66" t="s">
        <v>863</v>
      </c>
      <c r="POP8" s="67" t="s">
        <v>864</v>
      </c>
      <c r="POQ8" s="68" t="s">
        <v>865</v>
      </c>
      <c r="POR8" s="65" t="s">
        <v>862</v>
      </c>
      <c r="POS8" s="66" t="s">
        <v>863</v>
      </c>
      <c r="POT8" s="67" t="s">
        <v>864</v>
      </c>
      <c r="POU8" s="68" t="s">
        <v>865</v>
      </c>
      <c r="POV8" s="65" t="s">
        <v>862</v>
      </c>
      <c r="POW8" s="66" t="s">
        <v>863</v>
      </c>
      <c r="POX8" s="67" t="s">
        <v>864</v>
      </c>
      <c r="POY8" s="68" t="s">
        <v>865</v>
      </c>
      <c r="POZ8" s="65" t="s">
        <v>862</v>
      </c>
      <c r="PPA8" s="66" t="s">
        <v>863</v>
      </c>
      <c r="PPB8" s="67" t="s">
        <v>864</v>
      </c>
      <c r="PPC8" s="68" t="s">
        <v>865</v>
      </c>
      <c r="PPD8" s="65" t="s">
        <v>862</v>
      </c>
      <c r="PPE8" s="66" t="s">
        <v>863</v>
      </c>
      <c r="PPF8" s="67" t="s">
        <v>864</v>
      </c>
      <c r="PPG8" s="68" t="s">
        <v>865</v>
      </c>
      <c r="PPH8" s="65" t="s">
        <v>862</v>
      </c>
      <c r="PPI8" s="66" t="s">
        <v>863</v>
      </c>
      <c r="PPJ8" s="67" t="s">
        <v>864</v>
      </c>
      <c r="PPK8" s="68" t="s">
        <v>865</v>
      </c>
      <c r="PPL8" s="65" t="s">
        <v>862</v>
      </c>
      <c r="PPM8" s="66" t="s">
        <v>863</v>
      </c>
      <c r="PPN8" s="67" t="s">
        <v>864</v>
      </c>
      <c r="PPO8" s="68" t="s">
        <v>865</v>
      </c>
      <c r="PPP8" s="65" t="s">
        <v>862</v>
      </c>
      <c r="PPQ8" s="66" t="s">
        <v>863</v>
      </c>
      <c r="PPR8" s="67" t="s">
        <v>864</v>
      </c>
      <c r="PPS8" s="68" t="s">
        <v>865</v>
      </c>
      <c r="PPT8" s="65" t="s">
        <v>862</v>
      </c>
      <c r="PPU8" s="66" t="s">
        <v>863</v>
      </c>
      <c r="PPV8" s="67" t="s">
        <v>864</v>
      </c>
      <c r="PPW8" s="68" t="s">
        <v>865</v>
      </c>
      <c r="PPX8" s="65" t="s">
        <v>862</v>
      </c>
      <c r="PPY8" s="66" t="s">
        <v>863</v>
      </c>
      <c r="PPZ8" s="67" t="s">
        <v>864</v>
      </c>
      <c r="PQA8" s="68" t="s">
        <v>865</v>
      </c>
      <c r="PQB8" s="65" t="s">
        <v>862</v>
      </c>
      <c r="PQC8" s="66" t="s">
        <v>863</v>
      </c>
      <c r="PQD8" s="67" t="s">
        <v>864</v>
      </c>
      <c r="PQE8" s="68" t="s">
        <v>865</v>
      </c>
      <c r="PQF8" s="65" t="s">
        <v>862</v>
      </c>
      <c r="PQG8" s="66" t="s">
        <v>863</v>
      </c>
      <c r="PQH8" s="67" t="s">
        <v>864</v>
      </c>
      <c r="PQI8" s="68" t="s">
        <v>865</v>
      </c>
      <c r="PQJ8" s="65" t="s">
        <v>862</v>
      </c>
      <c r="PQK8" s="66" t="s">
        <v>863</v>
      </c>
      <c r="PQL8" s="67" t="s">
        <v>864</v>
      </c>
      <c r="PQM8" s="68" t="s">
        <v>865</v>
      </c>
      <c r="PQN8" s="65" t="s">
        <v>862</v>
      </c>
      <c r="PQO8" s="66" t="s">
        <v>863</v>
      </c>
      <c r="PQP8" s="67" t="s">
        <v>864</v>
      </c>
      <c r="PQQ8" s="68" t="s">
        <v>865</v>
      </c>
      <c r="PQR8" s="65" t="s">
        <v>862</v>
      </c>
      <c r="PQS8" s="66" t="s">
        <v>863</v>
      </c>
      <c r="PQT8" s="67" t="s">
        <v>864</v>
      </c>
      <c r="PQU8" s="68" t="s">
        <v>865</v>
      </c>
      <c r="PQV8" s="65" t="s">
        <v>862</v>
      </c>
      <c r="PQW8" s="66" t="s">
        <v>863</v>
      </c>
      <c r="PQX8" s="67" t="s">
        <v>864</v>
      </c>
      <c r="PQY8" s="68" t="s">
        <v>865</v>
      </c>
      <c r="PQZ8" s="65" t="s">
        <v>862</v>
      </c>
      <c r="PRA8" s="66" t="s">
        <v>863</v>
      </c>
      <c r="PRB8" s="67" t="s">
        <v>864</v>
      </c>
      <c r="PRC8" s="68" t="s">
        <v>865</v>
      </c>
      <c r="PRD8" s="65" t="s">
        <v>862</v>
      </c>
      <c r="PRE8" s="66" t="s">
        <v>863</v>
      </c>
      <c r="PRF8" s="67" t="s">
        <v>864</v>
      </c>
      <c r="PRG8" s="68" t="s">
        <v>865</v>
      </c>
      <c r="PRH8" s="65" t="s">
        <v>862</v>
      </c>
      <c r="PRI8" s="66" t="s">
        <v>863</v>
      </c>
      <c r="PRJ8" s="67" t="s">
        <v>864</v>
      </c>
      <c r="PRK8" s="68" t="s">
        <v>865</v>
      </c>
      <c r="PRL8" s="65" t="s">
        <v>862</v>
      </c>
      <c r="PRM8" s="66" t="s">
        <v>863</v>
      </c>
      <c r="PRN8" s="67" t="s">
        <v>864</v>
      </c>
      <c r="PRO8" s="68" t="s">
        <v>865</v>
      </c>
      <c r="PRP8" s="65" t="s">
        <v>862</v>
      </c>
      <c r="PRQ8" s="66" t="s">
        <v>863</v>
      </c>
      <c r="PRR8" s="67" t="s">
        <v>864</v>
      </c>
      <c r="PRS8" s="68" t="s">
        <v>865</v>
      </c>
      <c r="PRT8" s="65" t="s">
        <v>862</v>
      </c>
      <c r="PRU8" s="66" t="s">
        <v>863</v>
      </c>
      <c r="PRV8" s="67" t="s">
        <v>864</v>
      </c>
      <c r="PRW8" s="68" t="s">
        <v>865</v>
      </c>
      <c r="PRX8" s="65" t="s">
        <v>862</v>
      </c>
      <c r="PRY8" s="66" t="s">
        <v>863</v>
      </c>
      <c r="PRZ8" s="67" t="s">
        <v>864</v>
      </c>
      <c r="PSA8" s="68" t="s">
        <v>865</v>
      </c>
      <c r="PSB8" s="65" t="s">
        <v>862</v>
      </c>
      <c r="PSC8" s="66" t="s">
        <v>863</v>
      </c>
      <c r="PSD8" s="67" t="s">
        <v>864</v>
      </c>
      <c r="PSE8" s="68" t="s">
        <v>865</v>
      </c>
      <c r="PSF8" s="65" t="s">
        <v>862</v>
      </c>
      <c r="PSG8" s="66" t="s">
        <v>863</v>
      </c>
      <c r="PSH8" s="67" t="s">
        <v>864</v>
      </c>
      <c r="PSI8" s="68" t="s">
        <v>865</v>
      </c>
      <c r="PSJ8" s="65" t="s">
        <v>862</v>
      </c>
      <c r="PSK8" s="66" t="s">
        <v>863</v>
      </c>
      <c r="PSL8" s="67" t="s">
        <v>864</v>
      </c>
      <c r="PSM8" s="68" t="s">
        <v>865</v>
      </c>
      <c r="PSN8" s="65" t="s">
        <v>862</v>
      </c>
      <c r="PSO8" s="66" t="s">
        <v>863</v>
      </c>
      <c r="PSP8" s="67" t="s">
        <v>864</v>
      </c>
      <c r="PSQ8" s="68" t="s">
        <v>865</v>
      </c>
      <c r="PSR8" s="65" t="s">
        <v>862</v>
      </c>
      <c r="PSS8" s="66" t="s">
        <v>863</v>
      </c>
      <c r="PST8" s="67" t="s">
        <v>864</v>
      </c>
      <c r="PSU8" s="68" t="s">
        <v>865</v>
      </c>
      <c r="PSV8" s="65" t="s">
        <v>862</v>
      </c>
      <c r="PSW8" s="66" t="s">
        <v>863</v>
      </c>
      <c r="PSX8" s="67" t="s">
        <v>864</v>
      </c>
      <c r="PSY8" s="68" t="s">
        <v>865</v>
      </c>
      <c r="PSZ8" s="65" t="s">
        <v>862</v>
      </c>
      <c r="PTA8" s="66" t="s">
        <v>863</v>
      </c>
      <c r="PTB8" s="67" t="s">
        <v>864</v>
      </c>
      <c r="PTC8" s="68" t="s">
        <v>865</v>
      </c>
      <c r="PTD8" s="65" t="s">
        <v>862</v>
      </c>
      <c r="PTE8" s="66" t="s">
        <v>863</v>
      </c>
      <c r="PTF8" s="67" t="s">
        <v>864</v>
      </c>
      <c r="PTG8" s="68" t="s">
        <v>865</v>
      </c>
      <c r="PTH8" s="65" t="s">
        <v>862</v>
      </c>
      <c r="PTI8" s="66" t="s">
        <v>863</v>
      </c>
      <c r="PTJ8" s="67" t="s">
        <v>864</v>
      </c>
      <c r="PTK8" s="68" t="s">
        <v>865</v>
      </c>
      <c r="PTL8" s="65" t="s">
        <v>862</v>
      </c>
      <c r="PTM8" s="66" t="s">
        <v>863</v>
      </c>
      <c r="PTN8" s="67" t="s">
        <v>864</v>
      </c>
      <c r="PTO8" s="68" t="s">
        <v>865</v>
      </c>
      <c r="PTP8" s="65" t="s">
        <v>862</v>
      </c>
      <c r="PTQ8" s="66" t="s">
        <v>863</v>
      </c>
      <c r="PTR8" s="67" t="s">
        <v>864</v>
      </c>
      <c r="PTS8" s="68" t="s">
        <v>865</v>
      </c>
      <c r="PTT8" s="65" t="s">
        <v>862</v>
      </c>
      <c r="PTU8" s="66" t="s">
        <v>863</v>
      </c>
      <c r="PTV8" s="67" t="s">
        <v>864</v>
      </c>
      <c r="PTW8" s="68" t="s">
        <v>865</v>
      </c>
      <c r="PTX8" s="65" t="s">
        <v>862</v>
      </c>
      <c r="PTY8" s="66" t="s">
        <v>863</v>
      </c>
      <c r="PTZ8" s="67" t="s">
        <v>864</v>
      </c>
      <c r="PUA8" s="68" t="s">
        <v>865</v>
      </c>
      <c r="PUB8" s="65" t="s">
        <v>862</v>
      </c>
      <c r="PUC8" s="66" t="s">
        <v>863</v>
      </c>
      <c r="PUD8" s="67" t="s">
        <v>864</v>
      </c>
      <c r="PUE8" s="68" t="s">
        <v>865</v>
      </c>
      <c r="PUF8" s="65" t="s">
        <v>862</v>
      </c>
      <c r="PUG8" s="66" t="s">
        <v>863</v>
      </c>
      <c r="PUH8" s="67" t="s">
        <v>864</v>
      </c>
      <c r="PUI8" s="68" t="s">
        <v>865</v>
      </c>
      <c r="PUJ8" s="65" t="s">
        <v>862</v>
      </c>
      <c r="PUK8" s="66" t="s">
        <v>863</v>
      </c>
      <c r="PUL8" s="67" t="s">
        <v>864</v>
      </c>
      <c r="PUM8" s="68" t="s">
        <v>865</v>
      </c>
      <c r="PUN8" s="65" t="s">
        <v>862</v>
      </c>
      <c r="PUO8" s="66" t="s">
        <v>863</v>
      </c>
      <c r="PUP8" s="67" t="s">
        <v>864</v>
      </c>
      <c r="PUQ8" s="68" t="s">
        <v>865</v>
      </c>
      <c r="PUR8" s="65" t="s">
        <v>862</v>
      </c>
      <c r="PUS8" s="66" t="s">
        <v>863</v>
      </c>
      <c r="PUT8" s="67" t="s">
        <v>864</v>
      </c>
      <c r="PUU8" s="68" t="s">
        <v>865</v>
      </c>
      <c r="PUV8" s="65" t="s">
        <v>862</v>
      </c>
      <c r="PUW8" s="66" t="s">
        <v>863</v>
      </c>
      <c r="PUX8" s="67" t="s">
        <v>864</v>
      </c>
      <c r="PUY8" s="68" t="s">
        <v>865</v>
      </c>
      <c r="PUZ8" s="65" t="s">
        <v>862</v>
      </c>
      <c r="PVA8" s="66" t="s">
        <v>863</v>
      </c>
      <c r="PVB8" s="67" t="s">
        <v>864</v>
      </c>
      <c r="PVC8" s="68" t="s">
        <v>865</v>
      </c>
      <c r="PVD8" s="65" t="s">
        <v>862</v>
      </c>
      <c r="PVE8" s="66" t="s">
        <v>863</v>
      </c>
      <c r="PVF8" s="67" t="s">
        <v>864</v>
      </c>
      <c r="PVG8" s="68" t="s">
        <v>865</v>
      </c>
      <c r="PVH8" s="65" t="s">
        <v>862</v>
      </c>
      <c r="PVI8" s="66" t="s">
        <v>863</v>
      </c>
      <c r="PVJ8" s="67" t="s">
        <v>864</v>
      </c>
      <c r="PVK8" s="68" t="s">
        <v>865</v>
      </c>
      <c r="PVL8" s="65" t="s">
        <v>862</v>
      </c>
      <c r="PVM8" s="66" t="s">
        <v>863</v>
      </c>
      <c r="PVN8" s="67" t="s">
        <v>864</v>
      </c>
      <c r="PVO8" s="68" t="s">
        <v>865</v>
      </c>
      <c r="PVP8" s="65" t="s">
        <v>862</v>
      </c>
      <c r="PVQ8" s="66" t="s">
        <v>863</v>
      </c>
      <c r="PVR8" s="67" t="s">
        <v>864</v>
      </c>
      <c r="PVS8" s="68" t="s">
        <v>865</v>
      </c>
      <c r="PVT8" s="65" t="s">
        <v>862</v>
      </c>
      <c r="PVU8" s="66" t="s">
        <v>863</v>
      </c>
      <c r="PVV8" s="67" t="s">
        <v>864</v>
      </c>
      <c r="PVW8" s="68" t="s">
        <v>865</v>
      </c>
      <c r="PVX8" s="65" t="s">
        <v>862</v>
      </c>
      <c r="PVY8" s="66" t="s">
        <v>863</v>
      </c>
      <c r="PVZ8" s="67" t="s">
        <v>864</v>
      </c>
      <c r="PWA8" s="68" t="s">
        <v>865</v>
      </c>
      <c r="PWB8" s="65" t="s">
        <v>862</v>
      </c>
      <c r="PWC8" s="66" t="s">
        <v>863</v>
      </c>
      <c r="PWD8" s="67" t="s">
        <v>864</v>
      </c>
      <c r="PWE8" s="68" t="s">
        <v>865</v>
      </c>
      <c r="PWF8" s="65" t="s">
        <v>862</v>
      </c>
      <c r="PWG8" s="66" t="s">
        <v>863</v>
      </c>
      <c r="PWH8" s="67" t="s">
        <v>864</v>
      </c>
      <c r="PWI8" s="68" t="s">
        <v>865</v>
      </c>
      <c r="PWJ8" s="65" t="s">
        <v>862</v>
      </c>
      <c r="PWK8" s="66" t="s">
        <v>863</v>
      </c>
      <c r="PWL8" s="67" t="s">
        <v>864</v>
      </c>
      <c r="PWM8" s="68" t="s">
        <v>865</v>
      </c>
      <c r="PWN8" s="65" t="s">
        <v>862</v>
      </c>
      <c r="PWO8" s="66" t="s">
        <v>863</v>
      </c>
      <c r="PWP8" s="67" t="s">
        <v>864</v>
      </c>
      <c r="PWQ8" s="68" t="s">
        <v>865</v>
      </c>
      <c r="PWR8" s="65" t="s">
        <v>862</v>
      </c>
      <c r="PWS8" s="66" t="s">
        <v>863</v>
      </c>
      <c r="PWT8" s="67" t="s">
        <v>864</v>
      </c>
      <c r="PWU8" s="68" t="s">
        <v>865</v>
      </c>
      <c r="PWV8" s="65" t="s">
        <v>862</v>
      </c>
      <c r="PWW8" s="66" t="s">
        <v>863</v>
      </c>
      <c r="PWX8" s="67" t="s">
        <v>864</v>
      </c>
      <c r="PWY8" s="68" t="s">
        <v>865</v>
      </c>
      <c r="PWZ8" s="65" t="s">
        <v>862</v>
      </c>
      <c r="PXA8" s="66" t="s">
        <v>863</v>
      </c>
      <c r="PXB8" s="67" t="s">
        <v>864</v>
      </c>
      <c r="PXC8" s="68" t="s">
        <v>865</v>
      </c>
      <c r="PXD8" s="65" t="s">
        <v>862</v>
      </c>
      <c r="PXE8" s="66" t="s">
        <v>863</v>
      </c>
      <c r="PXF8" s="67" t="s">
        <v>864</v>
      </c>
      <c r="PXG8" s="68" t="s">
        <v>865</v>
      </c>
      <c r="PXH8" s="65" t="s">
        <v>862</v>
      </c>
      <c r="PXI8" s="66" t="s">
        <v>863</v>
      </c>
      <c r="PXJ8" s="67" t="s">
        <v>864</v>
      </c>
      <c r="PXK8" s="68" t="s">
        <v>865</v>
      </c>
      <c r="PXL8" s="65" t="s">
        <v>862</v>
      </c>
      <c r="PXM8" s="66" t="s">
        <v>863</v>
      </c>
      <c r="PXN8" s="67" t="s">
        <v>864</v>
      </c>
      <c r="PXO8" s="68" t="s">
        <v>865</v>
      </c>
      <c r="PXP8" s="65" t="s">
        <v>862</v>
      </c>
      <c r="PXQ8" s="66" t="s">
        <v>863</v>
      </c>
      <c r="PXR8" s="67" t="s">
        <v>864</v>
      </c>
      <c r="PXS8" s="68" t="s">
        <v>865</v>
      </c>
      <c r="PXT8" s="65" t="s">
        <v>862</v>
      </c>
      <c r="PXU8" s="66" t="s">
        <v>863</v>
      </c>
      <c r="PXV8" s="67" t="s">
        <v>864</v>
      </c>
      <c r="PXW8" s="68" t="s">
        <v>865</v>
      </c>
      <c r="PXX8" s="65" t="s">
        <v>862</v>
      </c>
      <c r="PXY8" s="66" t="s">
        <v>863</v>
      </c>
      <c r="PXZ8" s="67" t="s">
        <v>864</v>
      </c>
      <c r="PYA8" s="68" t="s">
        <v>865</v>
      </c>
      <c r="PYB8" s="65" t="s">
        <v>862</v>
      </c>
      <c r="PYC8" s="66" t="s">
        <v>863</v>
      </c>
      <c r="PYD8" s="67" t="s">
        <v>864</v>
      </c>
      <c r="PYE8" s="68" t="s">
        <v>865</v>
      </c>
      <c r="PYF8" s="65" t="s">
        <v>862</v>
      </c>
      <c r="PYG8" s="66" t="s">
        <v>863</v>
      </c>
      <c r="PYH8" s="67" t="s">
        <v>864</v>
      </c>
      <c r="PYI8" s="68" t="s">
        <v>865</v>
      </c>
      <c r="PYJ8" s="65" t="s">
        <v>862</v>
      </c>
      <c r="PYK8" s="66" t="s">
        <v>863</v>
      </c>
      <c r="PYL8" s="67" t="s">
        <v>864</v>
      </c>
      <c r="PYM8" s="68" t="s">
        <v>865</v>
      </c>
      <c r="PYN8" s="65" t="s">
        <v>862</v>
      </c>
      <c r="PYO8" s="66" t="s">
        <v>863</v>
      </c>
      <c r="PYP8" s="67" t="s">
        <v>864</v>
      </c>
      <c r="PYQ8" s="68" t="s">
        <v>865</v>
      </c>
      <c r="PYR8" s="65" t="s">
        <v>862</v>
      </c>
      <c r="PYS8" s="66" t="s">
        <v>863</v>
      </c>
      <c r="PYT8" s="67" t="s">
        <v>864</v>
      </c>
      <c r="PYU8" s="68" t="s">
        <v>865</v>
      </c>
      <c r="PYV8" s="65" t="s">
        <v>862</v>
      </c>
      <c r="PYW8" s="66" t="s">
        <v>863</v>
      </c>
      <c r="PYX8" s="67" t="s">
        <v>864</v>
      </c>
      <c r="PYY8" s="68" t="s">
        <v>865</v>
      </c>
      <c r="PYZ8" s="65" t="s">
        <v>862</v>
      </c>
      <c r="PZA8" s="66" t="s">
        <v>863</v>
      </c>
      <c r="PZB8" s="67" t="s">
        <v>864</v>
      </c>
      <c r="PZC8" s="68" t="s">
        <v>865</v>
      </c>
      <c r="PZD8" s="65" t="s">
        <v>862</v>
      </c>
      <c r="PZE8" s="66" t="s">
        <v>863</v>
      </c>
      <c r="PZF8" s="67" t="s">
        <v>864</v>
      </c>
      <c r="PZG8" s="68" t="s">
        <v>865</v>
      </c>
      <c r="PZH8" s="65" t="s">
        <v>862</v>
      </c>
      <c r="PZI8" s="66" t="s">
        <v>863</v>
      </c>
      <c r="PZJ8" s="67" t="s">
        <v>864</v>
      </c>
      <c r="PZK8" s="68" t="s">
        <v>865</v>
      </c>
      <c r="PZL8" s="65" t="s">
        <v>862</v>
      </c>
      <c r="PZM8" s="66" t="s">
        <v>863</v>
      </c>
      <c r="PZN8" s="67" t="s">
        <v>864</v>
      </c>
      <c r="PZO8" s="68" t="s">
        <v>865</v>
      </c>
      <c r="PZP8" s="65" t="s">
        <v>862</v>
      </c>
      <c r="PZQ8" s="66" t="s">
        <v>863</v>
      </c>
      <c r="PZR8" s="67" t="s">
        <v>864</v>
      </c>
      <c r="PZS8" s="68" t="s">
        <v>865</v>
      </c>
      <c r="PZT8" s="65" t="s">
        <v>862</v>
      </c>
      <c r="PZU8" s="66" t="s">
        <v>863</v>
      </c>
      <c r="PZV8" s="67" t="s">
        <v>864</v>
      </c>
      <c r="PZW8" s="68" t="s">
        <v>865</v>
      </c>
      <c r="PZX8" s="65" t="s">
        <v>862</v>
      </c>
      <c r="PZY8" s="66" t="s">
        <v>863</v>
      </c>
      <c r="PZZ8" s="67" t="s">
        <v>864</v>
      </c>
      <c r="QAA8" s="68" t="s">
        <v>865</v>
      </c>
      <c r="QAB8" s="65" t="s">
        <v>862</v>
      </c>
      <c r="QAC8" s="66" t="s">
        <v>863</v>
      </c>
      <c r="QAD8" s="67" t="s">
        <v>864</v>
      </c>
      <c r="QAE8" s="68" t="s">
        <v>865</v>
      </c>
      <c r="QAF8" s="65" t="s">
        <v>862</v>
      </c>
      <c r="QAG8" s="66" t="s">
        <v>863</v>
      </c>
      <c r="QAH8" s="67" t="s">
        <v>864</v>
      </c>
      <c r="QAI8" s="68" t="s">
        <v>865</v>
      </c>
      <c r="QAJ8" s="65" t="s">
        <v>862</v>
      </c>
      <c r="QAK8" s="66" t="s">
        <v>863</v>
      </c>
      <c r="QAL8" s="67" t="s">
        <v>864</v>
      </c>
      <c r="QAM8" s="68" t="s">
        <v>865</v>
      </c>
      <c r="QAN8" s="65" t="s">
        <v>862</v>
      </c>
      <c r="QAO8" s="66" t="s">
        <v>863</v>
      </c>
      <c r="QAP8" s="67" t="s">
        <v>864</v>
      </c>
      <c r="QAQ8" s="68" t="s">
        <v>865</v>
      </c>
      <c r="QAR8" s="65" t="s">
        <v>862</v>
      </c>
      <c r="QAS8" s="66" t="s">
        <v>863</v>
      </c>
      <c r="QAT8" s="67" t="s">
        <v>864</v>
      </c>
      <c r="QAU8" s="68" t="s">
        <v>865</v>
      </c>
      <c r="QAV8" s="65" t="s">
        <v>862</v>
      </c>
      <c r="QAW8" s="66" t="s">
        <v>863</v>
      </c>
      <c r="QAX8" s="67" t="s">
        <v>864</v>
      </c>
      <c r="QAY8" s="68" t="s">
        <v>865</v>
      </c>
      <c r="QAZ8" s="65" t="s">
        <v>862</v>
      </c>
      <c r="QBA8" s="66" t="s">
        <v>863</v>
      </c>
      <c r="QBB8" s="67" t="s">
        <v>864</v>
      </c>
      <c r="QBC8" s="68" t="s">
        <v>865</v>
      </c>
      <c r="QBD8" s="65" t="s">
        <v>862</v>
      </c>
      <c r="QBE8" s="66" t="s">
        <v>863</v>
      </c>
      <c r="QBF8" s="67" t="s">
        <v>864</v>
      </c>
      <c r="QBG8" s="68" t="s">
        <v>865</v>
      </c>
      <c r="QBH8" s="65" t="s">
        <v>862</v>
      </c>
      <c r="QBI8" s="66" t="s">
        <v>863</v>
      </c>
      <c r="QBJ8" s="67" t="s">
        <v>864</v>
      </c>
      <c r="QBK8" s="68" t="s">
        <v>865</v>
      </c>
      <c r="QBL8" s="65" t="s">
        <v>862</v>
      </c>
      <c r="QBM8" s="66" t="s">
        <v>863</v>
      </c>
      <c r="QBN8" s="67" t="s">
        <v>864</v>
      </c>
      <c r="QBO8" s="68" t="s">
        <v>865</v>
      </c>
      <c r="QBP8" s="65" t="s">
        <v>862</v>
      </c>
      <c r="QBQ8" s="66" t="s">
        <v>863</v>
      </c>
      <c r="QBR8" s="67" t="s">
        <v>864</v>
      </c>
      <c r="QBS8" s="68" t="s">
        <v>865</v>
      </c>
      <c r="QBT8" s="65" t="s">
        <v>862</v>
      </c>
      <c r="QBU8" s="66" t="s">
        <v>863</v>
      </c>
      <c r="QBV8" s="67" t="s">
        <v>864</v>
      </c>
      <c r="QBW8" s="68" t="s">
        <v>865</v>
      </c>
      <c r="QBX8" s="65" t="s">
        <v>862</v>
      </c>
      <c r="QBY8" s="66" t="s">
        <v>863</v>
      </c>
      <c r="QBZ8" s="67" t="s">
        <v>864</v>
      </c>
      <c r="QCA8" s="68" t="s">
        <v>865</v>
      </c>
      <c r="QCB8" s="65" t="s">
        <v>862</v>
      </c>
      <c r="QCC8" s="66" t="s">
        <v>863</v>
      </c>
      <c r="QCD8" s="67" t="s">
        <v>864</v>
      </c>
      <c r="QCE8" s="68" t="s">
        <v>865</v>
      </c>
      <c r="QCF8" s="65" t="s">
        <v>862</v>
      </c>
      <c r="QCG8" s="66" t="s">
        <v>863</v>
      </c>
      <c r="QCH8" s="67" t="s">
        <v>864</v>
      </c>
      <c r="QCI8" s="68" t="s">
        <v>865</v>
      </c>
      <c r="QCJ8" s="65" t="s">
        <v>862</v>
      </c>
      <c r="QCK8" s="66" t="s">
        <v>863</v>
      </c>
      <c r="QCL8" s="67" t="s">
        <v>864</v>
      </c>
      <c r="QCM8" s="68" t="s">
        <v>865</v>
      </c>
      <c r="QCN8" s="65" t="s">
        <v>862</v>
      </c>
      <c r="QCO8" s="66" t="s">
        <v>863</v>
      </c>
      <c r="QCP8" s="67" t="s">
        <v>864</v>
      </c>
      <c r="QCQ8" s="68" t="s">
        <v>865</v>
      </c>
      <c r="QCR8" s="65" t="s">
        <v>862</v>
      </c>
      <c r="QCS8" s="66" t="s">
        <v>863</v>
      </c>
      <c r="QCT8" s="67" t="s">
        <v>864</v>
      </c>
      <c r="QCU8" s="68" t="s">
        <v>865</v>
      </c>
      <c r="QCV8" s="65" t="s">
        <v>862</v>
      </c>
      <c r="QCW8" s="66" t="s">
        <v>863</v>
      </c>
      <c r="QCX8" s="67" t="s">
        <v>864</v>
      </c>
      <c r="QCY8" s="68" t="s">
        <v>865</v>
      </c>
      <c r="QCZ8" s="65" t="s">
        <v>862</v>
      </c>
      <c r="QDA8" s="66" t="s">
        <v>863</v>
      </c>
      <c r="QDB8" s="67" t="s">
        <v>864</v>
      </c>
      <c r="QDC8" s="68" t="s">
        <v>865</v>
      </c>
      <c r="QDD8" s="65" t="s">
        <v>862</v>
      </c>
      <c r="QDE8" s="66" t="s">
        <v>863</v>
      </c>
      <c r="QDF8" s="67" t="s">
        <v>864</v>
      </c>
      <c r="QDG8" s="68" t="s">
        <v>865</v>
      </c>
      <c r="QDH8" s="65" t="s">
        <v>862</v>
      </c>
      <c r="QDI8" s="66" t="s">
        <v>863</v>
      </c>
      <c r="QDJ8" s="67" t="s">
        <v>864</v>
      </c>
      <c r="QDK8" s="68" t="s">
        <v>865</v>
      </c>
      <c r="QDL8" s="65" t="s">
        <v>862</v>
      </c>
      <c r="QDM8" s="66" t="s">
        <v>863</v>
      </c>
      <c r="QDN8" s="67" t="s">
        <v>864</v>
      </c>
      <c r="QDO8" s="68" t="s">
        <v>865</v>
      </c>
      <c r="QDP8" s="65" t="s">
        <v>862</v>
      </c>
      <c r="QDQ8" s="66" t="s">
        <v>863</v>
      </c>
      <c r="QDR8" s="67" t="s">
        <v>864</v>
      </c>
      <c r="QDS8" s="68" t="s">
        <v>865</v>
      </c>
      <c r="QDT8" s="65" t="s">
        <v>862</v>
      </c>
      <c r="QDU8" s="66" t="s">
        <v>863</v>
      </c>
      <c r="QDV8" s="67" t="s">
        <v>864</v>
      </c>
      <c r="QDW8" s="68" t="s">
        <v>865</v>
      </c>
      <c r="QDX8" s="65" t="s">
        <v>862</v>
      </c>
      <c r="QDY8" s="66" t="s">
        <v>863</v>
      </c>
      <c r="QDZ8" s="67" t="s">
        <v>864</v>
      </c>
      <c r="QEA8" s="68" t="s">
        <v>865</v>
      </c>
      <c r="QEB8" s="65" t="s">
        <v>862</v>
      </c>
      <c r="QEC8" s="66" t="s">
        <v>863</v>
      </c>
      <c r="QED8" s="67" t="s">
        <v>864</v>
      </c>
      <c r="QEE8" s="68" t="s">
        <v>865</v>
      </c>
      <c r="QEF8" s="65" t="s">
        <v>862</v>
      </c>
      <c r="QEG8" s="66" t="s">
        <v>863</v>
      </c>
      <c r="QEH8" s="67" t="s">
        <v>864</v>
      </c>
      <c r="QEI8" s="68" t="s">
        <v>865</v>
      </c>
      <c r="QEJ8" s="65" t="s">
        <v>862</v>
      </c>
      <c r="QEK8" s="66" t="s">
        <v>863</v>
      </c>
      <c r="QEL8" s="67" t="s">
        <v>864</v>
      </c>
      <c r="QEM8" s="68" t="s">
        <v>865</v>
      </c>
      <c r="QEN8" s="65" t="s">
        <v>862</v>
      </c>
      <c r="QEO8" s="66" t="s">
        <v>863</v>
      </c>
      <c r="QEP8" s="67" t="s">
        <v>864</v>
      </c>
      <c r="QEQ8" s="68" t="s">
        <v>865</v>
      </c>
      <c r="QER8" s="65" t="s">
        <v>862</v>
      </c>
      <c r="QES8" s="66" t="s">
        <v>863</v>
      </c>
      <c r="QET8" s="67" t="s">
        <v>864</v>
      </c>
      <c r="QEU8" s="68" t="s">
        <v>865</v>
      </c>
      <c r="QEV8" s="65" t="s">
        <v>862</v>
      </c>
      <c r="QEW8" s="66" t="s">
        <v>863</v>
      </c>
      <c r="QEX8" s="67" t="s">
        <v>864</v>
      </c>
      <c r="QEY8" s="68" t="s">
        <v>865</v>
      </c>
      <c r="QEZ8" s="65" t="s">
        <v>862</v>
      </c>
      <c r="QFA8" s="66" t="s">
        <v>863</v>
      </c>
      <c r="QFB8" s="67" t="s">
        <v>864</v>
      </c>
      <c r="QFC8" s="68" t="s">
        <v>865</v>
      </c>
      <c r="QFD8" s="65" t="s">
        <v>862</v>
      </c>
      <c r="QFE8" s="66" t="s">
        <v>863</v>
      </c>
      <c r="QFF8" s="67" t="s">
        <v>864</v>
      </c>
      <c r="QFG8" s="68" t="s">
        <v>865</v>
      </c>
      <c r="QFH8" s="65" t="s">
        <v>862</v>
      </c>
      <c r="QFI8" s="66" t="s">
        <v>863</v>
      </c>
      <c r="QFJ8" s="67" t="s">
        <v>864</v>
      </c>
      <c r="QFK8" s="68" t="s">
        <v>865</v>
      </c>
      <c r="QFL8" s="65" t="s">
        <v>862</v>
      </c>
      <c r="QFM8" s="66" t="s">
        <v>863</v>
      </c>
      <c r="QFN8" s="67" t="s">
        <v>864</v>
      </c>
      <c r="QFO8" s="68" t="s">
        <v>865</v>
      </c>
      <c r="QFP8" s="65" t="s">
        <v>862</v>
      </c>
      <c r="QFQ8" s="66" t="s">
        <v>863</v>
      </c>
      <c r="QFR8" s="67" t="s">
        <v>864</v>
      </c>
      <c r="QFS8" s="68" t="s">
        <v>865</v>
      </c>
      <c r="QFT8" s="65" t="s">
        <v>862</v>
      </c>
      <c r="QFU8" s="66" t="s">
        <v>863</v>
      </c>
      <c r="QFV8" s="67" t="s">
        <v>864</v>
      </c>
      <c r="QFW8" s="68" t="s">
        <v>865</v>
      </c>
      <c r="QFX8" s="65" t="s">
        <v>862</v>
      </c>
      <c r="QFY8" s="66" t="s">
        <v>863</v>
      </c>
      <c r="QFZ8" s="67" t="s">
        <v>864</v>
      </c>
      <c r="QGA8" s="68" t="s">
        <v>865</v>
      </c>
      <c r="QGB8" s="65" t="s">
        <v>862</v>
      </c>
      <c r="QGC8" s="66" t="s">
        <v>863</v>
      </c>
      <c r="QGD8" s="67" t="s">
        <v>864</v>
      </c>
      <c r="QGE8" s="68" t="s">
        <v>865</v>
      </c>
      <c r="QGF8" s="65" t="s">
        <v>862</v>
      </c>
      <c r="QGG8" s="66" t="s">
        <v>863</v>
      </c>
      <c r="QGH8" s="67" t="s">
        <v>864</v>
      </c>
      <c r="QGI8" s="68" t="s">
        <v>865</v>
      </c>
      <c r="QGJ8" s="65" t="s">
        <v>862</v>
      </c>
      <c r="QGK8" s="66" t="s">
        <v>863</v>
      </c>
      <c r="QGL8" s="67" t="s">
        <v>864</v>
      </c>
      <c r="QGM8" s="68" t="s">
        <v>865</v>
      </c>
      <c r="QGN8" s="65" t="s">
        <v>862</v>
      </c>
      <c r="QGO8" s="66" t="s">
        <v>863</v>
      </c>
      <c r="QGP8" s="67" t="s">
        <v>864</v>
      </c>
      <c r="QGQ8" s="68" t="s">
        <v>865</v>
      </c>
      <c r="QGR8" s="65" t="s">
        <v>862</v>
      </c>
      <c r="QGS8" s="66" t="s">
        <v>863</v>
      </c>
      <c r="QGT8" s="67" t="s">
        <v>864</v>
      </c>
      <c r="QGU8" s="68" t="s">
        <v>865</v>
      </c>
      <c r="QGV8" s="65" t="s">
        <v>862</v>
      </c>
      <c r="QGW8" s="66" t="s">
        <v>863</v>
      </c>
      <c r="QGX8" s="67" t="s">
        <v>864</v>
      </c>
      <c r="QGY8" s="68" t="s">
        <v>865</v>
      </c>
      <c r="QGZ8" s="65" t="s">
        <v>862</v>
      </c>
      <c r="QHA8" s="66" t="s">
        <v>863</v>
      </c>
      <c r="QHB8" s="67" t="s">
        <v>864</v>
      </c>
      <c r="QHC8" s="68" t="s">
        <v>865</v>
      </c>
      <c r="QHD8" s="65" t="s">
        <v>862</v>
      </c>
      <c r="QHE8" s="66" t="s">
        <v>863</v>
      </c>
      <c r="QHF8" s="67" t="s">
        <v>864</v>
      </c>
      <c r="QHG8" s="68" t="s">
        <v>865</v>
      </c>
      <c r="QHH8" s="65" t="s">
        <v>862</v>
      </c>
      <c r="QHI8" s="66" t="s">
        <v>863</v>
      </c>
      <c r="QHJ8" s="67" t="s">
        <v>864</v>
      </c>
      <c r="QHK8" s="68" t="s">
        <v>865</v>
      </c>
      <c r="QHL8" s="65" t="s">
        <v>862</v>
      </c>
      <c r="QHM8" s="66" t="s">
        <v>863</v>
      </c>
      <c r="QHN8" s="67" t="s">
        <v>864</v>
      </c>
      <c r="QHO8" s="68" t="s">
        <v>865</v>
      </c>
      <c r="QHP8" s="65" t="s">
        <v>862</v>
      </c>
      <c r="QHQ8" s="66" t="s">
        <v>863</v>
      </c>
      <c r="QHR8" s="67" t="s">
        <v>864</v>
      </c>
      <c r="QHS8" s="68" t="s">
        <v>865</v>
      </c>
      <c r="QHT8" s="65" t="s">
        <v>862</v>
      </c>
      <c r="QHU8" s="66" t="s">
        <v>863</v>
      </c>
      <c r="QHV8" s="67" t="s">
        <v>864</v>
      </c>
      <c r="QHW8" s="68" t="s">
        <v>865</v>
      </c>
      <c r="QHX8" s="65" t="s">
        <v>862</v>
      </c>
      <c r="QHY8" s="66" t="s">
        <v>863</v>
      </c>
      <c r="QHZ8" s="67" t="s">
        <v>864</v>
      </c>
      <c r="QIA8" s="68" t="s">
        <v>865</v>
      </c>
      <c r="QIB8" s="65" t="s">
        <v>862</v>
      </c>
      <c r="QIC8" s="66" t="s">
        <v>863</v>
      </c>
      <c r="QID8" s="67" t="s">
        <v>864</v>
      </c>
      <c r="QIE8" s="68" t="s">
        <v>865</v>
      </c>
      <c r="QIF8" s="65" t="s">
        <v>862</v>
      </c>
      <c r="QIG8" s="66" t="s">
        <v>863</v>
      </c>
      <c r="QIH8" s="67" t="s">
        <v>864</v>
      </c>
      <c r="QII8" s="68" t="s">
        <v>865</v>
      </c>
      <c r="QIJ8" s="65" t="s">
        <v>862</v>
      </c>
      <c r="QIK8" s="66" t="s">
        <v>863</v>
      </c>
      <c r="QIL8" s="67" t="s">
        <v>864</v>
      </c>
      <c r="QIM8" s="68" t="s">
        <v>865</v>
      </c>
      <c r="QIN8" s="65" t="s">
        <v>862</v>
      </c>
      <c r="QIO8" s="66" t="s">
        <v>863</v>
      </c>
      <c r="QIP8" s="67" t="s">
        <v>864</v>
      </c>
      <c r="QIQ8" s="68" t="s">
        <v>865</v>
      </c>
      <c r="QIR8" s="65" t="s">
        <v>862</v>
      </c>
      <c r="QIS8" s="66" t="s">
        <v>863</v>
      </c>
      <c r="QIT8" s="67" t="s">
        <v>864</v>
      </c>
      <c r="QIU8" s="68" t="s">
        <v>865</v>
      </c>
      <c r="QIV8" s="65" t="s">
        <v>862</v>
      </c>
      <c r="QIW8" s="66" t="s">
        <v>863</v>
      </c>
      <c r="QIX8" s="67" t="s">
        <v>864</v>
      </c>
      <c r="QIY8" s="68" t="s">
        <v>865</v>
      </c>
      <c r="QIZ8" s="65" t="s">
        <v>862</v>
      </c>
      <c r="QJA8" s="66" t="s">
        <v>863</v>
      </c>
      <c r="QJB8" s="67" t="s">
        <v>864</v>
      </c>
      <c r="QJC8" s="68" t="s">
        <v>865</v>
      </c>
      <c r="QJD8" s="65" t="s">
        <v>862</v>
      </c>
      <c r="QJE8" s="66" t="s">
        <v>863</v>
      </c>
      <c r="QJF8" s="67" t="s">
        <v>864</v>
      </c>
      <c r="QJG8" s="68" t="s">
        <v>865</v>
      </c>
      <c r="QJH8" s="65" t="s">
        <v>862</v>
      </c>
      <c r="QJI8" s="66" t="s">
        <v>863</v>
      </c>
      <c r="QJJ8" s="67" t="s">
        <v>864</v>
      </c>
      <c r="QJK8" s="68" t="s">
        <v>865</v>
      </c>
      <c r="QJL8" s="65" t="s">
        <v>862</v>
      </c>
      <c r="QJM8" s="66" t="s">
        <v>863</v>
      </c>
      <c r="QJN8" s="67" t="s">
        <v>864</v>
      </c>
      <c r="QJO8" s="68" t="s">
        <v>865</v>
      </c>
      <c r="QJP8" s="65" t="s">
        <v>862</v>
      </c>
      <c r="QJQ8" s="66" t="s">
        <v>863</v>
      </c>
      <c r="QJR8" s="67" t="s">
        <v>864</v>
      </c>
      <c r="QJS8" s="68" t="s">
        <v>865</v>
      </c>
      <c r="QJT8" s="65" t="s">
        <v>862</v>
      </c>
      <c r="QJU8" s="66" t="s">
        <v>863</v>
      </c>
      <c r="QJV8" s="67" t="s">
        <v>864</v>
      </c>
      <c r="QJW8" s="68" t="s">
        <v>865</v>
      </c>
      <c r="QJX8" s="65" t="s">
        <v>862</v>
      </c>
      <c r="QJY8" s="66" t="s">
        <v>863</v>
      </c>
      <c r="QJZ8" s="67" t="s">
        <v>864</v>
      </c>
      <c r="QKA8" s="68" t="s">
        <v>865</v>
      </c>
      <c r="QKB8" s="65" t="s">
        <v>862</v>
      </c>
      <c r="QKC8" s="66" t="s">
        <v>863</v>
      </c>
      <c r="QKD8" s="67" t="s">
        <v>864</v>
      </c>
      <c r="QKE8" s="68" t="s">
        <v>865</v>
      </c>
      <c r="QKF8" s="65" t="s">
        <v>862</v>
      </c>
      <c r="QKG8" s="66" t="s">
        <v>863</v>
      </c>
      <c r="QKH8" s="67" t="s">
        <v>864</v>
      </c>
      <c r="QKI8" s="68" t="s">
        <v>865</v>
      </c>
      <c r="QKJ8" s="65" t="s">
        <v>862</v>
      </c>
      <c r="QKK8" s="66" t="s">
        <v>863</v>
      </c>
      <c r="QKL8" s="67" t="s">
        <v>864</v>
      </c>
      <c r="QKM8" s="68" t="s">
        <v>865</v>
      </c>
      <c r="QKN8" s="65" t="s">
        <v>862</v>
      </c>
      <c r="QKO8" s="66" t="s">
        <v>863</v>
      </c>
      <c r="QKP8" s="67" t="s">
        <v>864</v>
      </c>
      <c r="QKQ8" s="68" t="s">
        <v>865</v>
      </c>
      <c r="QKR8" s="65" t="s">
        <v>862</v>
      </c>
      <c r="QKS8" s="66" t="s">
        <v>863</v>
      </c>
      <c r="QKT8" s="67" t="s">
        <v>864</v>
      </c>
      <c r="QKU8" s="68" t="s">
        <v>865</v>
      </c>
      <c r="QKV8" s="65" t="s">
        <v>862</v>
      </c>
      <c r="QKW8" s="66" t="s">
        <v>863</v>
      </c>
      <c r="QKX8" s="67" t="s">
        <v>864</v>
      </c>
      <c r="QKY8" s="68" t="s">
        <v>865</v>
      </c>
      <c r="QKZ8" s="65" t="s">
        <v>862</v>
      </c>
      <c r="QLA8" s="66" t="s">
        <v>863</v>
      </c>
      <c r="QLB8" s="67" t="s">
        <v>864</v>
      </c>
      <c r="QLC8" s="68" t="s">
        <v>865</v>
      </c>
      <c r="QLD8" s="65" t="s">
        <v>862</v>
      </c>
      <c r="QLE8" s="66" t="s">
        <v>863</v>
      </c>
      <c r="QLF8" s="67" t="s">
        <v>864</v>
      </c>
      <c r="QLG8" s="68" t="s">
        <v>865</v>
      </c>
      <c r="QLH8" s="65" t="s">
        <v>862</v>
      </c>
      <c r="QLI8" s="66" t="s">
        <v>863</v>
      </c>
      <c r="QLJ8" s="67" t="s">
        <v>864</v>
      </c>
      <c r="QLK8" s="68" t="s">
        <v>865</v>
      </c>
      <c r="QLL8" s="65" t="s">
        <v>862</v>
      </c>
      <c r="QLM8" s="66" t="s">
        <v>863</v>
      </c>
      <c r="QLN8" s="67" t="s">
        <v>864</v>
      </c>
      <c r="QLO8" s="68" t="s">
        <v>865</v>
      </c>
      <c r="QLP8" s="65" t="s">
        <v>862</v>
      </c>
      <c r="QLQ8" s="66" t="s">
        <v>863</v>
      </c>
      <c r="QLR8" s="67" t="s">
        <v>864</v>
      </c>
      <c r="QLS8" s="68" t="s">
        <v>865</v>
      </c>
      <c r="QLT8" s="65" t="s">
        <v>862</v>
      </c>
      <c r="QLU8" s="66" t="s">
        <v>863</v>
      </c>
      <c r="QLV8" s="67" t="s">
        <v>864</v>
      </c>
      <c r="QLW8" s="68" t="s">
        <v>865</v>
      </c>
      <c r="QLX8" s="65" t="s">
        <v>862</v>
      </c>
      <c r="QLY8" s="66" t="s">
        <v>863</v>
      </c>
      <c r="QLZ8" s="67" t="s">
        <v>864</v>
      </c>
      <c r="QMA8" s="68" t="s">
        <v>865</v>
      </c>
      <c r="QMB8" s="65" t="s">
        <v>862</v>
      </c>
      <c r="QMC8" s="66" t="s">
        <v>863</v>
      </c>
      <c r="QMD8" s="67" t="s">
        <v>864</v>
      </c>
      <c r="QME8" s="68" t="s">
        <v>865</v>
      </c>
      <c r="QMF8" s="65" t="s">
        <v>862</v>
      </c>
      <c r="QMG8" s="66" t="s">
        <v>863</v>
      </c>
      <c r="QMH8" s="67" t="s">
        <v>864</v>
      </c>
      <c r="QMI8" s="68" t="s">
        <v>865</v>
      </c>
      <c r="QMJ8" s="65" t="s">
        <v>862</v>
      </c>
      <c r="QMK8" s="66" t="s">
        <v>863</v>
      </c>
      <c r="QML8" s="67" t="s">
        <v>864</v>
      </c>
      <c r="QMM8" s="68" t="s">
        <v>865</v>
      </c>
      <c r="QMN8" s="65" t="s">
        <v>862</v>
      </c>
      <c r="QMO8" s="66" t="s">
        <v>863</v>
      </c>
      <c r="QMP8" s="67" t="s">
        <v>864</v>
      </c>
      <c r="QMQ8" s="68" t="s">
        <v>865</v>
      </c>
      <c r="QMR8" s="65" t="s">
        <v>862</v>
      </c>
      <c r="QMS8" s="66" t="s">
        <v>863</v>
      </c>
      <c r="QMT8" s="67" t="s">
        <v>864</v>
      </c>
      <c r="QMU8" s="68" t="s">
        <v>865</v>
      </c>
      <c r="QMV8" s="65" t="s">
        <v>862</v>
      </c>
      <c r="QMW8" s="66" t="s">
        <v>863</v>
      </c>
      <c r="QMX8" s="67" t="s">
        <v>864</v>
      </c>
      <c r="QMY8" s="68" t="s">
        <v>865</v>
      </c>
      <c r="QMZ8" s="65" t="s">
        <v>862</v>
      </c>
      <c r="QNA8" s="66" t="s">
        <v>863</v>
      </c>
      <c r="QNB8" s="67" t="s">
        <v>864</v>
      </c>
      <c r="QNC8" s="68" t="s">
        <v>865</v>
      </c>
      <c r="QND8" s="65" t="s">
        <v>862</v>
      </c>
      <c r="QNE8" s="66" t="s">
        <v>863</v>
      </c>
      <c r="QNF8" s="67" t="s">
        <v>864</v>
      </c>
      <c r="QNG8" s="68" t="s">
        <v>865</v>
      </c>
      <c r="QNH8" s="65" t="s">
        <v>862</v>
      </c>
      <c r="QNI8" s="66" t="s">
        <v>863</v>
      </c>
      <c r="QNJ8" s="67" t="s">
        <v>864</v>
      </c>
      <c r="QNK8" s="68" t="s">
        <v>865</v>
      </c>
      <c r="QNL8" s="65" t="s">
        <v>862</v>
      </c>
      <c r="QNM8" s="66" t="s">
        <v>863</v>
      </c>
      <c r="QNN8" s="67" t="s">
        <v>864</v>
      </c>
      <c r="QNO8" s="68" t="s">
        <v>865</v>
      </c>
      <c r="QNP8" s="65" t="s">
        <v>862</v>
      </c>
      <c r="QNQ8" s="66" t="s">
        <v>863</v>
      </c>
      <c r="QNR8" s="67" t="s">
        <v>864</v>
      </c>
      <c r="QNS8" s="68" t="s">
        <v>865</v>
      </c>
      <c r="QNT8" s="65" t="s">
        <v>862</v>
      </c>
      <c r="QNU8" s="66" t="s">
        <v>863</v>
      </c>
      <c r="QNV8" s="67" t="s">
        <v>864</v>
      </c>
      <c r="QNW8" s="68" t="s">
        <v>865</v>
      </c>
      <c r="QNX8" s="65" t="s">
        <v>862</v>
      </c>
      <c r="QNY8" s="66" t="s">
        <v>863</v>
      </c>
      <c r="QNZ8" s="67" t="s">
        <v>864</v>
      </c>
      <c r="QOA8" s="68" t="s">
        <v>865</v>
      </c>
      <c r="QOB8" s="65" t="s">
        <v>862</v>
      </c>
      <c r="QOC8" s="66" t="s">
        <v>863</v>
      </c>
      <c r="QOD8" s="67" t="s">
        <v>864</v>
      </c>
      <c r="QOE8" s="68" t="s">
        <v>865</v>
      </c>
      <c r="QOF8" s="65" t="s">
        <v>862</v>
      </c>
      <c r="QOG8" s="66" t="s">
        <v>863</v>
      </c>
      <c r="QOH8" s="67" t="s">
        <v>864</v>
      </c>
      <c r="QOI8" s="68" t="s">
        <v>865</v>
      </c>
      <c r="QOJ8" s="65" t="s">
        <v>862</v>
      </c>
      <c r="QOK8" s="66" t="s">
        <v>863</v>
      </c>
      <c r="QOL8" s="67" t="s">
        <v>864</v>
      </c>
      <c r="QOM8" s="68" t="s">
        <v>865</v>
      </c>
      <c r="QON8" s="65" t="s">
        <v>862</v>
      </c>
      <c r="QOO8" s="66" t="s">
        <v>863</v>
      </c>
      <c r="QOP8" s="67" t="s">
        <v>864</v>
      </c>
      <c r="QOQ8" s="68" t="s">
        <v>865</v>
      </c>
      <c r="QOR8" s="65" t="s">
        <v>862</v>
      </c>
      <c r="QOS8" s="66" t="s">
        <v>863</v>
      </c>
      <c r="QOT8" s="67" t="s">
        <v>864</v>
      </c>
      <c r="QOU8" s="68" t="s">
        <v>865</v>
      </c>
      <c r="QOV8" s="65" t="s">
        <v>862</v>
      </c>
      <c r="QOW8" s="66" t="s">
        <v>863</v>
      </c>
      <c r="QOX8" s="67" t="s">
        <v>864</v>
      </c>
      <c r="QOY8" s="68" t="s">
        <v>865</v>
      </c>
      <c r="QOZ8" s="65" t="s">
        <v>862</v>
      </c>
      <c r="QPA8" s="66" t="s">
        <v>863</v>
      </c>
      <c r="QPB8" s="67" t="s">
        <v>864</v>
      </c>
      <c r="QPC8" s="68" t="s">
        <v>865</v>
      </c>
      <c r="QPD8" s="65" t="s">
        <v>862</v>
      </c>
      <c r="QPE8" s="66" t="s">
        <v>863</v>
      </c>
      <c r="QPF8" s="67" t="s">
        <v>864</v>
      </c>
      <c r="QPG8" s="68" t="s">
        <v>865</v>
      </c>
      <c r="QPH8" s="65" t="s">
        <v>862</v>
      </c>
      <c r="QPI8" s="66" t="s">
        <v>863</v>
      </c>
      <c r="QPJ8" s="67" t="s">
        <v>864</v>
      </c>
      <c r="QPK8" s="68" t="s">
        <v>865</v>
      </c>
      <c r="QPL8" s="65" t="s">
        <v>862</v>
      </c>
      <c r="QPM8" s="66" t="s">
        <v>863</v>
      </c>
      <c r="QPN8" s="67" t="s">
        <v>864</v>
      </c>
      <c r="QPO8" s="68" t="s">
        <v>865</v>
      </c>
      <c r="QPP8" s="65" t="s">
        <v>862</v>
      </c>
      <c r="QPQ8" s="66" t="s">
        <v>863</v>
      </c>
      <c r="QPR8" s="67" t="s">
        <v>864</v>
      </c>
      <c r="QPS8" s="68" t="s">
        <v>865</v>
      </c>
      <c r="QPT8" s="65" t="s">
        <v>862</v>
      </c>
      <c r="QPU8" s="66" t="s">
        <v>863</v>
      </c>
      <c r="QPV8" s="67" t="s">
        <v>864</v>
      </c>
      <c r="QPW8" s="68" t="s">
        <v>865</v>
      </c>
      <c r="QPX8" s="65" t="s">
        <v>862</v>
      </c>
      <c r="QPY8" s="66" t="s">
        <v>863</v>
      </c>
      <c r="QPZ8" s="67" t="s">
        <v>864</v>
      </c>
      <c r="QQA8" s="68" t="s">
        <v>865</v>
      </c>
      <c r="QQB8" s="65" t="s">
        <v>862</v>
      </c>
      <c r="QQC8" s="66" t="s">
        <v>863</v>
      </c>
      <c r="QQD8" s="67" t="s">
        <v>864</v>
      </c>
      <c r="QQE8" s="68" t="s">
        <v>865</v>
      </c>
      <c r="QQF8" s="65" t="s">
        <v>862</v>
      </c>
      <c r="QQG8" s="66" t="s">
        <v>863</v>
      </c>
      <c r="QQH8" s="67" t="s">
        <v>864</v>
      </c>
      <c r="QQI8" s="68" t="s">
        <v>865</v>
      </c>
      <c r="QQJ8" s="65" t="s">
        <v>862</v>
      </c>
      <c r="QQK8" s="66" t="s">
        <v>863</v>
      </c>
      <c r="QQL8" s="67" t="s">
        <v>864</v>
      </c>
      <c r="QQM8" s="68" t="s">
        <v>865</v>
      </c>
      <c r="QQN8" s="65" t="s">
        <v>862</v>
      </c>
      <c r="QQO8" s="66" t="s">
        <v>863</v>
      </c>
      <c r="QQP8" s="67" t="s">
        <v>864</v>
      </c>
      <c r="QQQ8" s="68" t="s">
        <v>865</v>
      </c>
      <c r="QQR8" s="65" t="s">
        <v>862</v>
      </c>
      <c r="QQS8" s="66" t="s">
        <v>863</v>
      </c>
      <c r="QQT8" s="67" t="s">
        <v>864</v>
      </c>
      <c r="QQU8" s="68" t="s">
        <v>865</v>
      </c>
      <c r="QQV8" s="65" t="s">
        <v>862</v>
      </c>
      <c r="QQW8" s="66" t="s">
        <v>863</v>
      </c>
      <c r="QQX8" s="67" t="s">
        <v>864</v>
      </c>
      <c r="QQY8" s="68" t="s">
        <v>865</v>
      </c>
      <c r="QQZ8" s="65" t="s">
        <v>862</v>
      </c>
      <c r="QRA8" s="66" t="s">
        <v>863</v>
      </c>
      <c r="QRB8" s="67" t="s">
        <v>864</v>
      </c>
      <c r="QRC8" s="68" t="s">
        <v>865</v>
      </c>
      <c r="QRD8" s="65" t="s">
        <v>862</v>
      </c>
      <c r="QRE8" s="66" t="s">
        <v>863</v>
      </c>
      <c r="QRF8" s="67" t="s">
        <v>864</v>
      </c>
      <c r="QRG8" s="68" t="s">
        <v>865</v>
      </c>
      <c r="QRH8" s="65" t="s">
        <v>862</v>
      </c>
      <c r="QRI8" s="66" t="s">
        <v>863</v>
      </c>
      <c r="QRJ8" s="67" t="s">
        <v>864</v>
      </c>
      <c r="QRK8" s="68" t="s">
        <v>865</v>
      </c>
      <c r="QRL8" s="65" t="s">
        <v>862</v>
      </c>
      <c r="QRM8" s="66" t="s">
        <v>863</v>
      </c>
      <c r="QRN8" s="67" t="s">
        <v>864</v>
      </c>
      <c r="QRO8" s="68" t="s">
        <v>865</v>
      </c>
      <c r="QRP8" s="65" t="s">
        <v>862</v>
      </c>
      <c r="QRQ8" s="66" t="s">
        <v>863</v>
      </c>
      <c r="QRR8" s="67" t="s">
        <v>864</v>
      </c>
      <c r="QRS8" s="68" t="s">
        <v>865</v>
      </c>
      <c r="QRT8" s="65" t="s">
        <v>862</v>
      </c>
      <c r="QRU8" s="66" t="s">
        <v>863</v>
      </c>
      <c r="QRV8" s="67" t="s">
        <v>864</v>
      </c>
      <c r="QRW8" s="68" t="s">
        <v>865</v>
      </c>
      <c r="QRX8" s="65" t="s">
        <v>862</v>
      </c>
      <c r="QRY8" s="66" t="s">
        <v>863</v>
      </c>
      <c r="QRZ8" s="67" t="s">
        <v>864</v>
      </c>
      <c r="QSA8" s="68" t="s">
        <v>865</v>
      </c>
      <c r="QSB8" s="65" t="s">
        <v>862</v>
      </c>
      <c r="QSC8" s="66" t="s">
        <v>863</v>
      </c>
      <c r="QSD8" s="67" t="s">
        <v>864</v>
      </c>
      <c r="QSE8" s="68" t="s">
        <v>865</v>
      </c>
      <c r="QSF8" s="65" t="s">
        <v>862</v>
      </c>
      <c r="QSG8" s="66" t="s">
        <v>863</v>
      </c>
      <c r="QSH8" s="67" t="s">
        <v>864</v>
      </c>
      <c r="QSI8" s="68" t="s">
        <v>865</v>
      </c>
      <c r="QSJ8" s="65" t="s">
        <v>862</v>
      </c>
      <c r="QSK8" s="66" t="s">
        <v>863</v>
      </c>
      <c r="QSL8" s="67" t="s">
        <v>864</v>
      </c>
      <c r="QSM8" s="68" t="s">
        <v>865</v>
      </c>
      <c r="QSN8" s="65" t="s">
        <v>862</v>
      </c>
      <c r="QSO8" s="66" t="s">
        <v>863</v>
      </c>
      <c r="QSP8" s="67" t="s">
        <v>864</v>
      </c>
      <c r="QSQ8" s="68" t="s">
        <v>865</v>
      </c>
      <c r="QSR8" s="65" t="s">
        <v>862</v>
      </c>
      <c r="QSS8" s="66" t="s">
        <v>863</v>
      </c>
      <c r="QST8" s="67" t="s">
        <v>864</v>
      </c>
      <c r="QSU8" s="68" t="s">
        <v>865</v>
      </c>
      <c r="QSV8" s="65" t="s">
        <v>862</v>
      </c>
      <c r="QSW8" s="66" t="s">
        <v>863</v>
      </c>
      <c r="QSX8" s="67" t="s">
        <v>864</v>
      </c>
      <c r="QSY8" s="68" t="s">
        <v>865</v>
      </c>
      <c r="QSZ8" s="65" t="s">
        <v>862</v>
      </c>
      <c r="QTA8" s="66" t="s">
        <v>863</v>
      </c>
      <c r="QTB8" s="67" t="s">
        <v>864</v>
      </c>
      <c r="QTC8" s="68" t="s">
        <v>865</v>
      </c>
      <c r="QTD8" s="65" t="s">
        <v>862</v>
      </c>
      <c r="QTE8" s="66" t="s">
        <v>863</v>
      </c>
      <c r="QTF8" s="67" t="s">
        <v>864</v>
      </c>
      <c r="QTG8" s="68" t="s">
        <v>865</v>
      </c>
      <c r="QTH8" s="65" t="s">
        <v>862</v>
      </c>
      <c r="QTI8" s="66" t="s">
        <v>863</v>
      </c>
      <c r="QTJ8" s="67" t="s">
        <v>864</v>
      </c>
      <c r="QTK8" s="68" t="s">
        <v>865</v>
      </c>
      <c r="QTL8" s="65" t="s">
        <v>862</v>
      </c>
      <c r="QTM8" s="66" t="s">
        <v>863</v>
      </c>
      <c r="QTN8" s="67" t="s">
        <v>864</v>
      </c>
      <c r="QTO8" s="68" t="s">
        <v>865</v>
      </c>
      <c r="QTP8" s="65" t="s">
        <v>862</v>
      </c>
      <c r="QTQ8" s="66" t="s">
        <v>863</v>
      </c>
      <c r="QTR8" s="67" t="s">
        <v>864</v>
      </c>
      <c r="QTS8" s="68" t="s">
        <v>865</v>
      </c>
      <c r="QTT8" s="65" t="s">
        <v>862</v>
      </c>
      <c r="QTU8" s="66" t="s">
        <v>863</v>
      </c>
      <c r="QTV8" s="67" t="s">
        <v>864</v>
      </c>
      <c r="QTW8" s="68" t="s">
        <v>865</v>
      </c>
      <c r="QTX8" s="65" t="s">
        <v>862</v>
      </c>
      <c r="QTY8" s="66" t="s">
        <v>863</v>
      </c>
      <c r="QTZ8" s="67" t="s">
        <v>864</v>
      </c>
      <c r="QUA8" s="68" t="s">
        <v>865</v>
      </c>
      <c r="QUB8" s="65" t="s">
        <v>862</v>
      </c>
      <c r="QUC8" s="66" t="s">
        <v>863</v>
      </c>
      <c r="QUD8" s="67" t="s">
        <v>864</v>
      </c>
      <c r="QUE8" s="68" t="s">
        <v>865</v>
      </c>
      <c r="QUF8" s="65" t="s">
        <v>862</v>
      </c>
      <c r="QUG8" s="66" t="s">
        <v>863</v>
      </c>
      <c r="QUH8" s="67" t="s">
        <v>864</v>
      </c>
      <c r="QUI8" s="68" t="s">
        <v>865</v>
      </c>
      <c r="QUJ8" s="65" t="s">
        <v>862</v>
      </c>
      <c r="QUK8" s="66" t="s">
        <v>863</v>
      </c>
      <c r="QUL8" s="67" t="s">
        <v>864</v>
      </c>
      <c r="QUM8" s="68" t="s">
        <v>865</v>
      </c>
      <c r="QUN8" s="65" t="s">
        <v>862</v>
      </c>
      <c r="QUO8" s="66" t="s">
        <v>863</v>
      </c>
      <c r="QUP8" s="67" t="s">
        <v>864</v>
      </c>
      <c r="QUQ8" s="68" t="s">
        <v>865</v>
      </c>
      <c r="QUR8" s="65" t="s">
        <v>862</v>
      </c>
      <c r="QUS8" s="66" t="s">
        <v>863</v>
      </c>
      <c r="QUT8" s="67" t="s">
        <v>864</v>
      </c>
      <c r="QUU8" s="68" t="s">
        <v>865</v>
      </c>
      <c r="QUV8" s="65" t="s">
        <v>862</v>
      </c>
      <c r="QUW8" s="66" t="s">
        <v>863</v>
      </c>
      <c r="QUX8" s="67" t="s">
        <v>864</v>
      </c>
      <c r="QUY8" s="68" t="s">
        <v>865</v>
      </c>
      <c r="QUZ8" s="65" t="s">
        <v>862</v>
      </c>
      <c r="QVA8" s="66" t="s">
        <v>863</v>
      </c>
      <c r="QVB8" s="67" t="s">
        <v>864</v>
      </c>
      <c r="QVC8" s="68" t="s">
        <v>865</v>
      </c>
      <c r="QVD8" s="65" t="s">
        <v>862</v>
      </c>
      <c r="QVE8" s="66" t="s">
        <v>863</v>
      </c>
      <c r="QVF8" s="67" t="s">
        <v>864</v>
      </c>
      <c r="QVG8" s="68" t="s">
        <v>865</v>
      </c>
      <c r="QVH8" s="65" t="s">
        <v>862</v>
      </c>
      <c r="QVI8" s="66" t="s">
        <v>863</v>
      </c>
      <c r="QVJ8" s="67" t="s">
        <v>864</v>
      </c>
      <c r="QVK8" s="68" t="s">
        <v>865</v>
      </c>
      <c r="QVL8" s="65" t="s">
        <v>862</v>
      </c>
      <c r="QVM8" s="66" t="s">
        <v>863</v>
      </c>
      <c r="QVN8" s="67" t="s">
        <v>864</v>
      </c>
      <c r="QVO8" s="68" t="s">
        <v>865</v>
      </c>
      <c r="QVP8" s="65" t="s">
        <v>862</v>
      </c>
      <c r="QVQ8" s="66" t="s">
        <v>863</v>
      </c>
      <c r="QVR8" s="67" t="s">
        <v>864</v>
      </c>
      <c r="QVS8" s="68" t="s">
        <v>865</v>
      </c>
      <c r="QVT8" s="65" t="s">
        <v>862</v>
      </c>
      <c r="QVU8" s="66" t="s">
        <v>863</v>
      </c>
      <c r="QVV8" s="67" t="s">
        <v>864</v>
      </c>
      <c r="QVW8" s="68" t="s">
        <v>865</v>
      </c>
      <c r="QVX8" s="65" t="s">
        <v>862</v>
      </c>
      <c r="QVY8" s="66" t="s">
        <v>863</v>
      </c>
      <c r="QVZ8" s="67" t="s">
        <v>864</v>
      </c>
      <c r="QWA8" s="68" t="s">
        <v>865</v>
      </c>
      <c r="QWB8" s="65" t="s">
        <v>862</v>
      </c>
      <c r="QWC8" s="66" t="s">
        <v>863</v>
      </c>
      <c r="QWD8" s="67" t="s">
        <v>864</v>
      </c>
      <c r="QWE8" s="68" t="s">
        <v>865</v>
      </c>
      <c r="QWF8" s="65" t="s">
        <v>862</v>
      </c>
      <c r="QWG8" s="66" t="s">
        <v>863</v>
      </c>
      <c r="QWH8" s="67" t="s">
        <v>864</v>
      </c>
      <c r="QWI8" s="68" t="s">
        <v>865</v>
      </c>
      <c r="QWJ8" s="65" t="s">
        <v>862</v>
      </c>
      <c r="QWK8" s="66" t="s">
        <v>863</v>
      </c>
      <c r="QWL8" s="67" t="s">
        <v>864</v>
      </c>
      <c r="QWM8" s="68" t="s">
        <v>865</v>
      </c>
      <c r="QWN8" s="65" t="s">
        <v>862</v>
      </c>
      <c r="QWO8" s="66" t="s">
        <v>863</v>
      </c>
      <c r="QWP8" s="67" t="s">
        <v>864</v>
      </c>
      <c r="QWQ8" s="68" t="s">
        <v>865</v>
      </c>
      <c r="QWR8" s="65" t="s">
        <v>862</v>
      </c>
      <c r="QWS8" s="66" t="s">
        <v>863</v>
      </c>
      <c r="QWT8" s="67" t="s">
        <v>864</v>
      </c>
      <c r="QWU8" s="68" t="s">
        <v>865</v>
      </c>
      <c r="QWV8" s="65" t="s">
        <v>862</v>
      </c>
      <c r="QWW8" s="66" t="s">
        <v>863</v>
      </c>
      <c r="QWX8" s="67" t="s">
        <v>864</v>
      </c>
      <c r="QWY8" s="68" t="s">
        <v>865</v>
      </c>
      <c r="QWZ8" s="65" t="s">
        <v>862</v>
      </c>
      <c r="QXA8" s="66" t="s">
        <v>863</v>
      </c>
      <c r="QXB8" s="67" t="s">
        <v>864</v>
      </c>
      <c r="QXC8" s="68" t="s">
        <v>865</v>
      </c>
      <c r="QXD8" s="65" t="s">
        <v>862</v>
      </c>
      <c r="QXE8" s="66" t="s">
        <v>863</v>
      </c>
      <c r="QXF8" s="67" t="s">
        <v>864</v>
      </c>
      <c r="QXG8" s="68" t="s">
        <v>865</v>
      </c>
      <c r="QXH8" s="65" t="s">
        <v>862</v>
      </c>
      <c r="QXI8" s="66" t="s">
        <v>863</v>
      </c>
      <c r="QXJ8" s="67" t="s">
        <v>864</v>
      </c>
      <c r="QXK8" s="68" t="s">
        <v>865</v>
      </c>
      <c r="QXL8" s="65" t="s">
        <v>862</v>
      </c>
      <c r="QXM8" s="66" t="s">
        <v>863</v>
      </c>
      <c r="QXN8" s="67" t="s">
        <v>864</v>
      </c>
      <c r="QXO8" s="68" t="s">
        <v>865</v>
      </c>
      <c r="QXP8" s="65" t="s">
        <v>862</v>
      </c>
      <c r="QXQ8" s="66" t="s">
        <v>863</v>
      </c>
      <c r="QXR8" s="67" t="s">
        <v>864</v>
      </c>
      <c r="QXS8" s="68" t="s">
        <v>865</v>
      </c>
      <c r="QXT8" s="65" t="s">
        <v>862</v>
      </c>
      <c r="QXU8" s="66" t="s">
        <v>863</v>
      </c>
      <c r="QXV8" s="67" t="s">
        <v>864</v>
      </c>
      <c r="QXW8" s="68" t="s">
        <v>865</v>
      </c>
      <c r="QXX8" s="65" t="s">
        <v>862</v>
      </c>
      <c r="QXY8" s="66" t="s">
        <v>863</v>
      </c>
      <c r="QXZ8" s="67" t="s">
        <v>864</v>
      </c>
      <c r="QYA8" s="68" t="s">
        <v>865</v>
      </c>
      <c r="QYB8" s="65" t="s">
        <v>862</v>
      </c>
      <c r="QYC8" s="66" t="s">
        <v>863</v>
      </c>
      <c r="QYD8" s="67" t="s">
        <v>864</v>
      </c>
      <c r="QYE8" s="68" t="s">
        <v>865</v>
      </c>
      <c r="QYF8" s="65" t="s">
        <v>862</v>
      </c>
      <c r="QYG8" s="66" t="s">
        <v>863</v>
      </c>
      <c r="QYH8" s="67" t="s">
        <v>864</v>
      </c>
      <c r="QYI8" s="68" t="s">
        <v>865</v>
      </c>
      <c r="QYJ8" s="65" t="s">
        <v>862</v>
      </c>
      <c r="QYK8" s="66" t="s">
        <v>863</v>
      </c>
      <c r="QYL8" s="67" t="s">
        <v>864</v>
      </c>
      <c r="QYM8" s="68" t="s">
        <v>865</v>
      </c>
      <c r="QYN8" s="65" t="s">
        <v>862</v>
      </c>
      <c r="QYO8" s="66" t="s">
        <v>863</v>
      </c>
      <c r="QYP8" s="67" t="s">
        <v>864</v>
      </c>
      <c r="QYQ8" s="68" t="s">
        <v>865</v>
      </c>
      <c r="QYR8" s="65" t="s">
        <v>862</v>
      </c>
      <c r="QYS8" s="66" t="s">
        <v>863</v>
      </c>
      <c r="QYT8" s="67" t="s">
        <v>864</v>
      </c>
      <c r="QYU8" s="68" t="s">
        <v>865</v>
      </c>
      <c r="QYV8" s="65" t="s">
        <v>862</v>
      </c>
      <c r="QYW8" s="66" t="s">
        <v>863</v>
      </c>
      <c r="QYX8" s="67" t="s">
        <v>864</v>
      </c>
      <c r="QYY8" s="68" t="s">
        <v>865</v>
      </c>
      <c r="QYZ8" s="65" t="s">
        <v>862</v>
      </c>
      <c r="QZA8" s="66" t="s">
        <v>863</v>
      </c>
      <c r="QZB8" s="67" t="s">
        <v>864</v>
      </c>
      <c r="QZC8" s="68" t="s">
        <v>865</v>
      </c>
      <c r="QZD8" s="65" t="s">
        <v>862</v>
      </c>
      <c r="QZE8" s="66" t="s">
        <v>863</v>
      </c>
      <c r="QZF8" s="67" t="s">
        <v>864</v>
      </c>
      <c r="QZG8" s="68" t="s">
        <v>865</v>
      </c>
      <c r="QZH8" s="65" t="s">
        <v>862</v>
      </c>
      <c r="QZI8" s="66" t="s">
        <v>863</v>
      </c>
      <c r="QZJ8" s="67" t="s">
        <v>864</v>
      </c>
      <c r="QZK8" s="68" t="s">
        <v>865</v>
      </c>
      <c r="QZL8" s="65" t="s">
        <v>862</v>
      </c>
      <c r="QZM8" s="66" t="s">
        <v>863</v>
      </c>
      <c r="QZN8" s="67" t="s">
        <v>864</v>
      </c>
      <c r="QZO8" s="68" t="s">
        <v>865</v>
      </c>
      <c r="QZP8" s="65" t="s">
        <v>862</v>
      </c>
      <c r="QZQ8" s="66" t="s">
        <v>863</v>
      </c>
      <c r="QZR8" s="67" t="s">
        <v>864</v>
      </c>
      <c r="QZS8" s="68" t="s">
        <v>865</v>
      </c>
      <c r="QZT8" s="65" t="s">
        <v>862</v>
      </c>
      <c r="QZU8" s="66" t="s">
        <v>863</v>
      </c>
      <c r="QZV8" s="67" t="s">
        <v>864</v>
      </c>
      <c r="QZW8" s="68" t="s">
        <v>865</v>
      </c>
      <c r="QZX8" s="65" t="s">
        <v>862</v>
      </c>
      <c r="QZY8" s="66" t="s">
        <v>863</v>
      </c>
      <c r="QZZ8" s="67" t="s">
        <v>864</v>
      </c>
      <c r="RAA8" s="68" t="s">
        <v>865</v>
      </c>
      <c r="RAB8" s="65" t="s">
        <v>862</v>
      </c>
      <c r="RAC8" s="66" t="s">
        <v>863</v>
      </c>
      <c r="RAD8" s="67" t="s">
        <v>864</v>
      </c>
      <c r="RAE8" s="68" t="s">
        <v>865</v>
      </c>
      <c r="RAF8" s="65" t="s">
        <v>862</v>
      </c>
      <c r="RAG8" s="66" t="s">
        <v>863</v>
      </c>
      <c r="RAH8" s="67" t="s">
        <v>864</v>
      </c>
      <c r="RAI8" s="68" t="s">
        <v>865</v>
      </c>
      <c r="RAJ8" s="65" t="s">
        <v>862</v>
      </c>
      <c r="RAK8" s="66" t="s">
        <v>863</v>
      </c>
      <c r="RAL8" s="67" t="s">
        <v>864</v>
      </c>
      <c r="RAM8" s="68" t="s">
        <v>865</v>
      </c>
      <c r="RAN8" s="65" t="s">
        <v>862</v>
      </c>
      <c r="RAO8" s="66" t="s">
        <v>863</v>
      </c>
      <c r="RAP8" s="67" t="s">
        <v>864</v>
      </c>
      <c r="RAQ8" s="68" t="s">
        <v>865</v>
      </c>
      <c r="RAR8" s="65" t="s">
        <v>862</v>
      </c>
      <c r="RAS8" s="66" t="s">
        <v>863</v>
      </c>
      <c r="RAT8" s="67" t="s">
        <v>864</v>
      </c>
      <c r="RAU8" s="68" t="s">
        <v>865</v>
      </c>
      <c r="RAV8" s="65" t="s">
        <v>862</v>
      </c>
      <c r="RAW8" s="66" t="s">
        <v>863</v>
      </c>
      <c r="RAX8" s="67" t="s">
        <v>864</v>
      </c>
      <c r="RAY8" s="68" t="s">
        <v>865</v>
      </c>
      <c r="RAZ8" s="65" t="s">
        <v>862</v>
      </c>
      <c r="RBA8" s="66" t="s">
        <v>863</v>
      </c>
      <c r="RBB8" s="67" t="s">
        <v>864</v>
      </c>
      <c r="RBC8" s="68" t="s">
        <v>865</v>
      </c>
      <c r="RBD8" s="65" t="s">
        <v>862</v>
      </c>
      <c r="RBE8" s="66" t="s">
        <v>863</v>
      </c>
      <c r="RBF8" s="67" t="s">
        <v>864</v>
      </c>
      <c r="RBG8" s="68" t="s">
        <v>865</v>
      </c>
      <c r="RBH8" s="65" t="s">
        <v>862</v>
      </c>
      <c r="RBI8" s="66" t="s">
        <v>863</v>
      </c>
      <c r="RBJ8" s="67" t="s">
        <v>864</v>
      </c>
      <c r="RBK8" s="68" t="s">
        <v>865</v>
      </c>
      <c r="RBL8" s="65" t="s">
        <v>862</v>
      </c>
      <c r="RBM8" s="66" t="s">
        <v>863</v>
      </c>
      <c r="RBN8" s="67" t="s">
        <v>864</v>
      </c>
      <c r="RBO8" s="68" t="s">
        <v>865</v>
      </c>
      <c r="RBP8" s="65" t="s">
        <v>862</v>
      </c>
      <c r="RBQ8" s="66" t="s">
        <v>863</v>
      </c>
      <c r="RBR8" s="67" t="s">
        <v>864</v>
      </c>
      <c r="RBS8" s="68" t="s">
        <v>865</v>
      </c>
      <c r="RBT8" s="65" t="s">
        <v>862</v>
      </c>
      <c r="RBU8" s="66" t="s">
        <v>863</v>
      </c>
      <c r="RBV8" s="67" t="s">
        <v>864</v>
      </c>
      <c r="RBW8" s="68" t="s">
        <v>865</v>
      </c>
      <c r="RBX8" s="65" t="s">
        <v>862</v>
      </c>
      <c r="RBY8" s="66" t="s">
        <v>863</v>
      </c>
      <c r="RBZ8" s="67" t="s">
        <v>864</v>
      </c>
      <c r="RCA8" s="68" t="s">
        <v>865</v>
      </c>
      <c r="RCB8" s="65" t="s">
        <v>862</v>
      </c>
      <c r="RCC8" s="66" t="s">
        <v>863</v>
      </c>
      <c r="RCD8" s="67" t="s">
        <v>864</v>
      </c>
      <c r="RCE8" s="68" t="s">
        <v>865</v>
      </c>
      <c r="RCF8" s="65" t="s">
        <v>862</v>
      </c>
      <c r="RCG8" s="66" t="s">
        <v>863</v>
      </c>
      <c r="RCH8" s="67" t="s">
        <v>864</v>
      </c>
      <c r="RCI8" s="68" t="s">
        <v>865</v>
      </c>
      <c r="RCJ8" s="65" t="s">
        <v>862</v>
      </c>
      <c r="RCK8" s="66" t="s">
        <v>863</v>
      </c>
      <c r="RCL8" s="67" t="s">
        <v>864</v>
      </c>
      <c r="RCM8" s="68" t="s">
        <v>865</v>
      </c>
      <c r="RCN8" s="65" t="s">
        <v>862</v>
      </c>
      <c r="RCO8" s="66" t="s">
        <v>863</v>
      </c>
      <c r="RCP8" s="67" t="s">
        <v>864</v>
      </c>
      <c r="RCQ8" s="68" t="s">
        <v>865</v>
      </c>
      <c r="RCR8" s="65" t="s">
        <v>862</v>
      </c>
      <c r="RCS8" s="66" t="s">
        <v>863</v>
      </c>
      <c r="RCT8" s="67" t="s">
        <v>864</v>
      </c>
      <c r="RCU8" s="68" t="s">
        <v>865</v>
      </c>
      <c r="RCV8" s="65" t="s">
        <v>862</v>
      </c>
      <c r="RCW8" s="66" t="s">
        <v>863</v>
      </c>
      <c r="RCX8" s="67" t="s">
        <v>864</v>
      </c>
      <c r="RCY8" s="68" t="s">
        <v>865</v>
      </c>
      <c r="RCZ8" s="65" t="s">
        <v>862</v>
      </c>
      <c r="RDA8" s="66" t="s">
        <v>863</v>
      </c>
      <c r="RDB8" s="67" t="s">
        <v>864</v>
      </c>
      <c r="RDC8" s="68" t="s">
        <v>865</v>
      </c>
      <c r="RDD8" s="65" t="s">
        <v>862</v>
      </c>
      <c r="RDE8" s="66" t="s">
        <v>863</v>
      </c>
      <c r="RDF8" s="67" t="s">
        <v>864</v>
      </c>
      <c r="RDG8" s="68" t="s">
        <v>865</v>
      </c>
      <c r="RDH8" s="65" t="s">
        <v>862</v>
      </c>
      <c r="RDI8" s="66" t="s">
        <v>863</v>
      </c>
      <c r="RDJ8" s="67" t="s">
        <v>864</v>
      </c>
      <c r="RDK8" s="68" t="s">
        <v>865</v>
      </c>
      <c r="RDL8" s="65" t="s">
        <v>862</v>
      </c>
      <c r="RDM8" s="66" t="s">
        <v>863</v>
      </c>
      <c r="RDN8" s="67" t="s">
        <v>864</v>
      </c>
      <c r="RDO8" s="68" t="s">
        <v>865</v>
      </c>
      <c r="RDP8" s="65" t="s">
        <v>862</v>
      </c>
      <c r="RDQ8" s="66" t="s">
        <v>863</v>
      </c>
      <c r="RDR8" s="67" t="s">
        <v>864</v>
      </c>
      <c r="RDS8" s="68" t="s">
        <v>865</v>
      </c>
      <c r="RDT8" s="65" t="s">
        <v>862</v>
      </c>
      <c r="RDU8" s="66" t="s">
        <v>863</v>
      </c>
      <c r="RDV8" s="67" t="s">
        <v>864</v>
      </c>
      <c r="RDW8" s="68" t="s">
        <v>865</v>
      </c>
      <c r="RDX8" s="65" t="s">
        <v>862</v>
      </c>
      <c r="RDY8" s="66" t="s">
        <v>863</v>
      </c>
      <c r="RDZ8" s="67" t="s">
        <v>864</v>
      </c>
      <c r="REA8" s="68" t="s">
        <v>865</v>
      </c>
      <c r="REB8" s="65" t="s">
        <v>862</v>
      </c>
      <c r="REC8" s="66" t="s">
        <v>863</v>
      </c>
      <c r="RED8" s="67" t="s">
        <v>864</v>
      </c>
      <c r="REE8" s="68" t="s">
        <v>865</v>
      </c>
      <c r="REF8" s="65" t="s">
        <v>862</v>
      </c>
      <c r="REG8" s="66" t="s">
        <v>863</v>
      </c>
      <c r="REH8" s="67" t="s">
        <v>864</v>
      </c>
      <c r="REI8" s="68" t="s">
        <v>865</v>
      </c>
      <c r="REJ8" s="65" t="s">
        <v>862</v>
      </c>
      <c r="REK8" s="66" t="s">
        <v>863</v>
      </c>
      <c r="REL8" s="67" t="s">
        <v>864</v>
      </c>
      <c r="REM8" s="68" t="s">
        <v>865</v>
      </c>
      <c r="REN8" s="65" t="s">
        <v>862</v>
      </c>
      <c r="REO8" s="66" t="s">
        <v>863</v>
      </c>
      <c r="REP8" s="67" t="s">
        <v>864</v>
      </c>
      <c r="REQ8" s="68" t="s">
        <v>865</v>
      </c>
      <c r="RER8" s="65" t="s">
        <v>862</v>
      </c>
      <c r="RES8" s="66" t="s">
        <v>863</v>
      </c>
      <c r="RET8" s="67" t="s">
        <v>864</v>
      </c>
      <c r="REU8" s="68" t="s">
        <v>865</v>
      </c>
      <c r="REV8" s="65" t="s">
        <v>862</v>
      </c>
      <c r="REW8" s="66" t="s">
        <v>863</v>
      </c>
      <c r="REX8" s="67" t="s">
        <v>864</v>
      </c>
      <c r="REY8" s="68" t="s">
        <v>865</v>
      </c>
      <c r="REZ8" s="65" t="s">
        <v>862</v>
      </c>
      <c r="RFA8" s="66" t="s">
        <v>863</v>
      </c>
      <c r="RFB8" s="67" t="s">
        <v>864</v>
      </c>
      <c r="RFC8" s="68" t="s">
        <v>865</v>
      </c>
      <c r="RFD8" s="65" t="s">
        <v>862</v>
      </c>
      <c r="RFE8" s="66" t="s">
        <v>863</v>
      </c>
      <c r="RFF8" s="67" t="s">
        <v>864</v>
      </c>
      <c r="RFG8" s="68" t="s">
        <v>865</v>
      </c>
      <c r="RFH8" s="65" t="s">
        <v>862</v>
      </c>
      <c r="RFI8" s="66" t="s">
        <v>863</v>
      </c>
      <c r="RFJ8" s="67" t="s">
        <v>864</v>
      </c>
      <c r="RFK8" s="68" t="s">
        <v>865</v>
      </c>
      <c r="RFL8" s="65" t="s">
        <v>862</v>
      </c>
      <c r="RFM8" s="66" t="s">
        <v>863</v>
      </c>
      <c r="RFN8" s="67" t="s">
        <v>864</v>
      </c>
      <c r="RFO8" s="68" t="s">
        <v>865</v>
      </c>
      <c r="RFP8" s="65" t="s">
        <v>862</v>
      </c>
      <c r="RFQ8" s="66" t="s">
        <v>863</v>
      </c>
      <c r="RFR8" s="67" t="s">
        <v>864</v>
      </c>
      <c r="RFS8" s="68" t="s">
        <v>865</v>
      </c>
      <c r="RFT8" s="65" t="s">
        <v>862</v>
      </c>
      <c r="RFU8" s="66" t="s">
        <v>863</v>
      </c>
      <c r="RFV8" s="67" t="s">
        <v>864</v>
      </c>
      <c r="RFW8" s="68" t="s">
        <v>865</v>
      </c>
      <c r="RFX8" s="65" t="s">
        <v>862</v>
      </c>
      <c r="RFY8" s="66" t="s">
        <v>863</v>
      </c>
      <c r="RFZ8" s="67" t="s">
        <v>864</v>
      </c>
      <c r="RGA8" s="68" t="s">
        <v>865</v>
      </c>
      <c r="RGB8" s="65" t="s">
        <v>862</v>
      </c>
      <c r="RGC8" s="66" t="s">
        <v>863</v>
      </c>
      <c r="RGD8" s="67" t="s">
        <v>864</v>
      </c>
      <c r="RGE8" s="68" t="s">
        <v>865</v>
      </c>
      <c r="RGF8" s="65" t="s">
        <v>862</v>
      </c>
      <c r="RGG8" s="66" t="s">
        <v>863</v>
      </c>
      <c r="RGH8" s="67" t="s">
        <v>864</v>
      </c>
      <c r="RGI8" s="68" t="s">
        <v>865</v>
      </c>
      <c r="RGJ8" s="65" t="s">
        <v>862</v>
      </c>
      <c r="RGK8" s="66" t="s">
        <v>863</v>
      </c>
      <c r="RGL8" s="67" t="s">
        <v>864</v>
      </c>
      <c r="RGM8" s="68" t="s">
        <v>865</v>
      </c>
      <c r="RGN8" s="65" t="s">
        <v>862</v>
      </c>
      <c r="RGO8" s="66" t="s">
        <v>863</v>
      </c>
      <c r="RGP8" s="67" t="s">
        <v>864</v>
      </c>
      <c r="RGQ8" s="68" t="s">
        <v>865</v>
      </c>
      <c r="RGR8" s="65" t="s">
        <v>862</v>
      </c>
      <c r="RGS8" s="66" t="s">
        <v>863</v>
      </c>
      <c r="RGT8" s="67" t="s">
        <v>864</v>
      </c>
      <c r="RGU8" s="68" t="s">
        <v>865</v>
      </c>
      <c r="RGV8" s="65" t="s">
        <v>862</v>
      </c>
      <c r="RGW8" s="66" t="s">
        <v>863</v>
      </c>
      <c r="RGX8" s="67" t="s">
        <v>864</v>
      </c>
      <c r="RGY8" s="68" t="s">
        <v>865</v>
      </c>
      <c r="RGZ8" s="65" t="s">
        <v>862</v>
      </c>
      <c r="RHA8" s="66" t="s">
        <v>863</v>
      </c>
      <c r="RHB8" s="67" t="s">
        <v>864</v>
      </c>
      <c r="RHC8" s="68" t="s">
        <v>865</v>
      </c>
      <c r="RHD8" s="65" t="s">
        <v>862</v>
      </c>
      <c r="RHE8" s="66" t="s">
        <v>863</v>
      </c>
      <c r="RHF8" s="67" t="s">
        <v>864</v>
      </c>
      <c r="RHG8" s="68" t="s">
        <v>865</v>
      </c>
      <c r="RHH8" s="65" t="s">
        <v>862</v>
      </c>
      <c r="RHI8" s="66" t="s">
        <v>863</v>
      </c>
      <c r="RHJ8" s="67" t="s">
        <v>864</v>
      </c>
      <c r="RHK8" s="68" t="s">
        <v>865</v>
      </c>
      <c r="RHL8" s="65" t="s">
        <v>862</v>
      </c>
      <c r="RHM8" s="66" t="s">
        <v>863</v>
      </c>
      <c r="RHN8" s="67" t="s">
        <v>864</v>
      </c>
      <c r="RHO8" s="68" t="s">
        <v>865</v>
      </c>
      <c r="RHP8" s="65" t="s">
        <v>862</v>
      </c>
      <c r="RHQ8" s="66" t="s">
        <v>863</v>
      </c>
      <c r="RHR8" s="67" t="s">
        <v>864</v>
      </c>
      <c r="RHS8" s="68" t="s">
        <v>865</v>
      </c>
      <c r="RHT8" s="65" t="s">
        <v>862</v>
      </c>
      <c r="RHU8" s="66" t="s">
        <v>863</v>
      </c>
      <c r="RHV8" s="67" t="s">
        <v>864</v>
      </c>
      <c r="RHW8" s="68" t="s">
        <v>865</v>
      </c>
      <c r="RHX8" s="65" t="s">
        <v>862</v>
      </c>
      <c r="RHY8" s="66" t="s">
        <v>863</v>
      </c>
      <c r="RHZ8" s="67" t="s">
        <v>864</v>
      </c>
      <c r="RIA8" s="68" t="s">
        <v>865</v>
      </c>
      <c r="RIB8" s="65" t="s">
        <v>862</v>
      </c>
      <c r="RIC8" s="66" t="s">
        <v>863</v>
      </c>
      <c r="RID8" s="67" t="s">
        <v>864</v>
      </c>
      <c r="RIE8" s="68" t="s">
        <v>865</v>
      </c>
      <c r="RIF8" s="65" t="s">
        <v>862</v>
      </c>
      <c r="RIG8" s="66" t="s">
        <v>863</v>
      </c>
      <c r="RIH8" s="67" t="s">
        <v>864</v>
      </c>
      <c r="RII8" s="68" t="s">
        <v>865</v>
      </c>
      <c r="RIJ8" s="65" t="s">
        <v>862</v>
      </c>
      <c r="RIK8" s="66" t="s">
        <v>863</v>
      </c>
      <c r="RIL8" s="67" t="s">
        <v>864</v>
      </c>
      <c r="RIM8" s="68" t="s">
        <v>865</v>
      </c>
      <c r="RIN8" s="65" t="s">
        <v>862</v>
      </c>
      <c r="RIO8" s="66" t="s">
        <v>863</v>
      </c>
      <c r="RIP8" s="67" t="s">
        <v>864</v>
      </c>
      <c r="RIQ8" s="68" t="s">
        <v>865</v>
      </c>
      <c r="RIR8" s="65" t="s">
        <v>862</v>
      </c>
      <c r="RIS8" s="66" t="s">
        <v>863</v>
      </c>
      <c r="RIT8" s="67" t="s">
        <v>864</v>
      </c>
      <c r="RIU8" s="68" t="s">
        <v>865</v>
      </c>
      <c r="RIV8" s="65" t="s">
        <v>862</v>
      </c>
      <c r="RIW8" s="66" t="s">
        <v>863</v>
      </c>
      <c r="RIX8" s="67" t="s">
        <v>864</v>
      </c>
      <c r="RIY8" s="68" t="s">
        <v>865</v>
      </c>
      <c r="RIZ8" s="65" t="s">
        <v>862</v>
      </c>
      <c r="RJA8" s="66" t="s">
        <v>863</v>
      </c>
      <c r="RJB8" s="67" t="s">
        <v>864</v>
      </c>
      <c r="RJC8" s="68" t="s">
        <v>865</v>
      </c>
      <c r="RJD8" s="65" t="s">
        <v>862</v>
      </c>
      <c r="RJE8" s="66" t="s">
        <v>863</v>
      </c>
      <c r="RJF8" s="67" t="s">
        <v>864</v>
      </c>
      <c r="RJG8" s="68" t="s">
        <v>865</v>
      </c>
      <c r="RJH8" s="65" t="s">
        <v>862</v>
      </c>
      <c r="RJI8" s="66" t="s">
        <v>863</v>
      </c>
      <c r="RJJ8" s="67" t="s">
        <v>864</v>
      </c>
      <c r="RJK8" s="68" t="s">
        <v>865</v>
      </c>
      <c r="RJL8" s="65" t="s">
        <v>862</v>
      </c>
      <c r="RJM8" s="66" t="s">
        <v>863</v>
      </c>
      <c r="RJN8" s="67" t="s">
        <v>864</v>
      </c>
      <c r="RJO8" s="68" t="s">
        <v>865</v>
      </c>
      <c r="RJP8" s="65" t="s">
        <v>862</v>
      </c>
      <c r="RJQ8" s="66" t="s">
        <v>863</v>
      </c>
      <c r="RJR8" s="67" t="s">
        <v>864</v>
      </c>
      <c r="RJS8" s="68" t="s">
        <v>865</v>
      </c>
      <c r="RJT8" s="65" t="s">
        <v>862</v>
      </c>
      <c r="RJU8" s="66" t="s">
        <v>863</v>
      </c>
      <c r="RJV8" s="67" t="s">
        <v>864</v>
      </c>
      <c r="RJW8" s="68" t="s">
        <v>865</v>
      </c>
      <c r="RJX8" s="65" t="s">
        <v>862</v>
      </c>
      <c r="RJY8" s="66" t="s">
        <v>863</v>
      </c>
      <c r="RJZ8" s="67" t="s">
        <v>864</v>
      </c>
      <c r="RKA8" s="68" t="s">
        <v>865</v>
      </c>
      <c r="RKB8" s="65" t="s">
        <v>862</v>
      </c>
      <c r="RKC8" s="66" t="s">
        <v>863</v>
      </c>
      <c r="RKD8" s="67" t="s">
        <v>864</v>
      </c>
      <c r="RKE8" s="68" t="s">
        <v>865</v>
      </c>
      <c r="RKF8" s="65" t="s">
        <v>862</v>
      </c>
      <c r="RKG8" s="66" t="s">
        <v>863</v>
      </c>
      <c r="RKH8" s="67" t="s">
        <v>864</v>
      </c>
      <c r="RKI8" s="68" t="s">
        <v>865</v>
      </c>
      <c r="RKJ8" s="65" t="s">
        <v>862</v>
      </c>
      <c r="RKK8" s="66" t="s">
        <v>863</v>
      </c>
      <c r="RKL8" s="67" t="s">
        <v>864</v>
      </c>
      <c r="RKM8" s="68" t="s">
        <v>865</v>
      </c>
      <c r="RKN8" s="65" t="s">
        <v>862</v>
      </c>
      <c r="RKO8" s="66" t="s">
        <v>863</v>
      </c>
      <c r="RKP8" s="67" t="s">
        <v>864</v>
      </c>
      <c r="RKQ8" s="68" t="s">
        <v>865</v>
      </c>
      <c r="RKR8" s="65" t="s">
        <v>862</v>
      </c>
      <c r="RKS8" s="66" t="s">
        <v>863</v>
      </c>
      <c r="RKT8" s="67" t="s">
        <v>864</v>
      </c>
      <c r="RKU8" s="68" t="s">
        <v>865</v>
      </c>
      <c r="RKV8" s="65" t="s">
        <v>862</v>
      </c>
      <c r="RKW8" s="66" t="s">
        <v>863</v>
      </c>
      <c r="RKX8" s="67" t="s">
        <v>864</v>
      </c>
      <c r="RKY8" s="68" t="s">
        <v>865</v>
      </c>
      <c r="RKZ8" s="65" t="s">
        <v>862</v>
      </c>
      <c r="RLA8" s="66" t="s">
        <v>863</v>
      </c>
      <c r="RLB8" s="67" t="s">
        <v>864</v>
      </c>
      <c r="RLC8" s="68" t="s">
        <v>865</v>
      </c>
      <c r="RLD8" s="65" t="s">
        <v>862</v>
      </c>
      <c r="RLE8" s="66" t="s">
        <v>863</v>
      </c>
      <c r="RLF8" s="67" t="s">
        <v>864</v>
      </c>
      <c r="RLG8" s="68" t="s">
        <v>865</v>
      </c>
      <c r="RLH8" s="65" t="s">
        <v>862</v>
      </c>
      <c r="RLI8" s="66" t="s">
        <v>863</v>
      </c>
      <c r="RLJ8" s="67" t="s">
        <v>864</v>
      </c>
      <c r="RLK8" s="68" t="s">
        <v>865</v>
      </c>
      <c r="RLL8" s="65" t="s">
        <v>862</v>
      </c>
      <c r="RLM8" s="66" t="s">
        <v>863</v>
      </c>
      <c r="RLN8" s="67" t="s">
        <v>864</v>
      </c>
      <c r="RLO8" s="68" t="s">
        <v>865</v>
      </c>
      <c r="RLP8" s="65" t="s">
        <v>862</v>
      </c>
      <c r="RLQ8" s="66" t="s">
        <v>863</v>
      </c>
      <c r="RLR8" s="67" t="s">
        <v>864</v>
      </c>
      <c r="RLS8" s="68" t="s">
        <v>865</v>
      </c>
      <c r="RLT8" s="65" t="s">
        <v>862</v>
      </c>
      <c r="RLU8" s="66" t="s">
        <v>863</v>
      </c>
      <c r="RLV8" s="67" t="s">
        <v>864</v>
      </c>
      <c r="RLW8" s="68" t="s">
        <v>865</v>
      </c>
      <c r="RLX8" s="65" t="s">
        <v>862</v>
      </c>
      <c r="RLY8" s="66" t="s">
        <v>863</v>
      </c>
      <c r="RLZ8" s="67" t="s">
        <v>864</v>
      </c>
      <c r="RMA8" s="68" t="s">
        <v>865</v>
      </c>
      <c r="RMB8" s="65" t="s">
        <v>862</v>
      </c>
      <c r="RMC8" s="66" t="s">
        <v>863</v>
      </c>
      <c r="RMD8" s="67" t="s">
        <v>864</v>
      </c>
      <c r="RME8" s="68" t="s">
        <v>865</v>
      </c>
      <c r="RMF8" s="65" t="s">
        <v>862</v>
      </c>
      <c r="RMG8" s="66" t="s">
        <v>863</v>
      </c>
      <c r="RMH8" s="67" t="s">
        <v>864</v>
      </c>
      <c r="RMI8" s="68" t="s">
        <v>865</v>
      </c>
      <c r="RMJ8" s="65" t="s">
        <v>862</v>
      </c>
      <c r="RMK8" s="66" t="s">
        <v>863</v>
      </c>
      <c r="RML8" s="67" t="s">
        <v>864</v>
      </c>
      <c r="RMM8" s="68" t="s">
        <v>865</v>
      </c>
      <c r="RMN8" s="65" t="s">
        <v>862</v>
      </c>
      <c r="RMO8" s="66" t="s">
        <v>863</v>
      </c>
      <c r="RMP8" s="67" t="s">
        <v>864</v>
      </c>
      <c r="RMQ8" s="68" t="s">
        <v>865</v>
      </c>
      <c r="RMR8" s="65" t="s">
        <v>862</v>
      </c>
      <c r="RMS8" s="66" t="s">
        <v>863</v>
      </c>
      <c r="RMT8" s="67" t="s">
        <v>864</v>
      </c>
      <c r="RMU8" s="68" t="s">
        <v>865</v>
      </c>
      <c r="RMV8" s="65" t="s">
        <v>862</v>
      </c>
      <c r="RMW8" s="66" t="s">
        <v>863</v>
      </c>
      <c r="RMX8" s="67" t="s">
        <v>864</v>
      </c>
      <c r="RMY8" s="68" t="s">
        <v>865</v>
      </c>
      <c r="RMZ8" s="65" t="s">
        <v>862</v>
      </c>
      <c r="RNA8" s="66" t="s">
        <v>863</v>
      </c>
      <c r="RNB8" s="67" t="s">
        <v>864</v>
      </c>
      <c r="RNC8" s="68" t="s">
        <v>865</v>
      </c>
      <c r="RND8" s="65" t="s">
        <v>862</v>
      </c>
      <c r="RNE8" s="66" t="s">
        <v>863</v>
      </c>
      <c r="RNF8" s="67" t="s">
        <v>864</v>
      </c>
      <c r="RNG8" s="68" t="s">
        <v>865</v>
      </c>
      <c r="RNH8" s="65" t="s">
        <v>862</v>
      </c>
      <c r="RNI8" s="66" t="s">
        <v>863</v>
      </c>
      <c r="RNJ8" s="67" t="s">
        <v>864</v>
      </c>
      <c r="RNK8" s="68" t="s">
        <v>865</v>
      </c>
      <c r="RNL8" s="65" t="s">
        <v>862</v>
      </c>
      <c r="RNM8" s="66" t="s">
        <v>863</v>
      </c>
      <c r="RNN8" s="67" t="s">
        <v>864</v>
      </c>
      <c r="RNO8" s="68" t="s">
        <v>865</v>
      </c>
      <c r="RNP8" s="65" t="s">
        <v>862</v>
      </c>
      <c r="RNQ8" s="66" t="s">
        <v>863</v>
      </c>
      <c r="RNR8" s="67" t="s">
        <v>864</v>
      </c>
      <c r="RNS8" s="68" t="s">
        <v>865</v>
      </c>
      <c r="RNT8" s="65" t="s">
        <v>862</v>
      </c>
      <c r="RNU8" s="66" t="s">
        <v>863</v>
      </c>
      <c r="RNV8" s="67" t="s">
        <v>864</v>
      </c>
      <c r="RNW8" s="68" t="s">
        <v>865</v>
      </c>
      <c r="RNX8" s="65" t="s">
        <v>862</v>
      </c>
      <c r="RNY8" s="66" t="s">
        <v>863</v>
      </c>
      <c r="RNZ8" s="67" t="s">
        <v>864</v>
      </c>
      <c r="ROA8" s="68" t="s">
        <v>865</v>
      </c>
      <c r="ROB8" s="65" t="s">
        <v>862</v>
      </c>
      <c r="ROC8" s="66" t="s">
        <v>863</v>
      </c>
      <c r="ROD8" s="67" t="s">
        <v>864</v>
      </c>
      <c r="ROE8" s="68" t="s">
        <v>865</v>
      </c>
      <c r="ROF8" s="65" t="s">
        <v>862</v>
      </c>
      <c r="ROG8" s="66" t="s">
        <v>863</v>
      </c>
      <c r="ROH8" s="67" t="s">
        <v>864</v>
      </c>
      <c r="ROI8" s="68" t="s">
        <v>865</v>
      </c>
      <c r="ROJ8" s="65" t="s">
        <v>862</v>
      </c>
      <c r="ROK8" s="66" t="s">
        <v>863</v>
      </c>
      <c r="ROL8" s="67" t="s">
        <v>864</v>
      </c>
      <c r="ROM8" s="68" t="s">
        <v>865</v>
      </c>
      <c r="RON8" s="65" t="s">
        <v>862</v>
      </c>
      <c r="ROO8" s="66" t="s">
        <v>863</v>
      </c>
      <c r="ROP8" s="67" t="s">
        <v>864</v>
      </c>
      <c r="ROQ8" s="68" t="s">
        <v>865</v>
      </c>
      <c r="ROR8" s="65" t="s">
        <v>862</v>
      </c>
      <c r="ROS8" s="66" t="s">
        <v>863</v>
      </c>
      <c r="ROT8" s="67" t="s">
        <v>864</v>
      </c>
      <c r="ROU8" s="68" t="s">
        <v>865</v>
      </c>
      <c r="ROV8" s="65" t="s">
        <v>862</v>
      </c>
      <c r="ROW8" s="66" t="s">
        <v>863</v>
      </c>
      <c r="ROX8" s="67" t="s">
        <v>864</v>
      </c>
      <c r="ROY8" s="68" t="s">
        <v>865</v>
      </c>
      <c r="ROZ8" s="65" t="s">
        <v>862</v>
      </c>
      <c r="RPA8" s="66" t="s">
        <v>863</v>
      </c>
      <c r="RPB8" s="67" t="s">
        <v>864</v>
      </c>
      <c r="RPC8" s="68" t="s">
        <v>865</v>
      </c>
      <c r="RPD8" s="65" t="s">
        <v>862</v>
      </c>
      <c r="RPE8" s="66" t="s">
        <v>863</v>
      </c>
      <c r="RPF8" s="67" t="s">
        <v>864</v>
      </c>
      <c r="RPG8" s="68" t="s">
        <v>865</v>
      </c>
      <c r="RPH8" s="65" t="s">
        <v>862</v>
      </c>
      <c r="RPI8" s="66" t="s">
        <v>863</v>
      </c>
      <c r="RPJ8" s="67" t="s">
        <v>864</v>
      </c>
      <c r="RPK8" s="68" t="s">
        <v>865</v>
      </c>
      <c r="RPL8" s="65" t="s">
        <v>862</v>
      </c>
      <c r="RPM8" s="66" t="s">
        <v>863</v>
      </c>
      <c r="RPN8" s="67" t="s">
        <v>864</v>
      </c>
      <c r="RPO8" s="68" t="s">
        <v>865</v>
      </c>
      <c r="RPP8" s="65" t="s">
        <v>862</v>
      </c>
      <c r="RPQ8" s="66" t="s">
        <v>863</v>
      </c>
      <c r="RPR8" s="67" t="s">
        <v>864</v>
      </c>
      <c r="RPS8" s="68" t="s">
        <v>865</v>
      </c>
      <c r="RPT8" s="65" t="s">
        <v>862</v>
      </c>
      <c r="RPU8" s="66" t="s">
        <v>863</v>
      </c>
      <c r="RPV8" s="67" t="s">
        <v>864</v>
      </c>
      <c r="RPW8" s="68" t="s">
        <v>865</v>
      </c>
      <c r="RPX8" s="65" t="s">
        <v>862</v>
      </c>
      <c r="RPY8" s="66" t="s">
        <v>863</v>
      </c>
      <c r="RPZ8" s="67" t="s">
        <v>864</v>
      </c>
      <c r="RQA8" s="68" t="s">
        <v>865</v>
      </c>
      <c r="RQB8" s="65" t="s">
        <v>862</v>
      </c>
      <c r="RQC8" s="66" t="s">
        <v>863</v>
      </c>
      <c r="RQD8" s="67" t="s">
        <v>864</v>
      </c>
      <c r="RQE8" s="68" t="s">
        <v>865</v>
      </c>
      <c r="RQF8" s="65" t="s">
        <v>862</v>
      </c>
      <c r="RQG8" s="66" t="s">
        <v>863</v>
      </c>
      <c r="RQH8" s="67" t="s">
        <v>864</v>
      </c>
      <c r="RQI8" s="68" t="s">
        <v>865</v>
      </c>
      <c r="RQJ8" s="65" t="s">
        <v>862</v>
      </c>
      <c r="RQK8" s="66" t="s">
        <v>863</v>
      </c>
      <c r="RQL8" s="67" t="s">
        <v>864</v>
      </c>
      <c r="RQM8" s="68" t="s">
        <v>865</v>
      </c>
      <c r="RQN8" s="65" t="s">
        <v>862</v>
      </c>
      <c r="RQO8" s="66" t="s">
        <v>863</v>
      </c>
      <c r="RQP8" s="67" t="s">
        <v>864</v>
      </c>
      <c r="RQQ8" s="68" t="s">
        <v>865</v>
      </c>
      <c r="RQR8" s="65" t="s">
        <v>862</v>
      </c>
      <c r="RQS8" s="66" t="s">
        <v>863</v>
      </c>
      <c r="RQT8" s="67" t="s">
        <v>864</v>
      </c>
      <c r="RQU8" s="68" t="s">
        <v>865</v>
      </c>
      <c r="RQV8" s="65" t="s">
        <v>862</v>
      </c>
      <c r="RQW8" s="66" t="s">
        <v>863</v>
      </c>
      <c r="RQX8" s="67" t="s">
        <v>864</v>
      </c>
      <c r="RQY8" s="68" t="s">
        <v>865</v>
      </c>
      <c r="RQZ8" s="65" t="s">
        <v>862</v>
      </c>
      <c r="RRA8" s="66" t="s">
        <v>863</v>
      </c>
      <c r="RRB8" s="67" t="s">
        <v>864</v>
      </c>
      <c r="RRC8" s="68" t="s">
        <v>865</v>
      </c>
      <c r="RRD8" s="65" t="s">
        <v>862</v>
      </c>
      <c r="RRE8" s="66" t="s">
        <v>863</v>
      </c>
      <c r="RRF8" s="67" t="s">
        <v>864</v>
      </c>
      <c r="RRG8" s="68" t="s">
        <v>865</v>
      </c>
      <c r="RRH8" s="65" t="s">
        <v>862</v>
      </c>
      <c r="RRI8" s="66" t="s">
        <v>863</v>
      </c>
      <c r="RRJ8" s="67" t="s">
        <v>864</v>
      </c>
      <c r="RRK8" s="68" t="s">
        <v>865</v>
      </c>
      <c r="RRL8" s="65" t="s">
        <v>862</v>
      </c>
      <c r="RRM8" s="66" t="s">
        <v>863</v>
      </c>
      <c r="RRN8" s="67" t="s">
        <v>864</v>
      </c>
      <c r="RRO8" s="68" t="s">
        <v>865</v>
      </c>
      <c r="RRP8" s="65" t="s">
        <v>862</v>
      </c>
      <c r="RRQ8" s="66" t="s">
        <v>863</v>
      </c>
      <c r="RRR8" s="67" t="s">
        <v>864</v>
      </c>
      <c r="RRS8" s="68" t="s">
        <v>865</v>
      </c>
      <c r="RRT8" s="65" t="s">
        <v>862</v>
      </c>
      <c r="RRU8" s="66" t="s">
        <v>863</v>
      </c>
      <c r="RRV8" s="67" t="s">
        <v>864</v>
      </c>
      <c r="RRW8" s="68" t="s">
        <v>865</v>
      </c>
      <c r="RRX8" s="65" t="s">
        <v>862</v>
      </c>
      <c r="RRY8" s="66" t="s">
        <v>863</v>
      </c>
      <c r="RRZ8" s="67" t="s">
        <v>864</v>
      </c>
      <c r="RSA8" s="68" t="s">
        <v>865</v>
      </c>
      <c r="RSB8" s="65" t="s">
        <v>862</v>
      </c>
      <c r="RSC8" s="66" t="s">
        <v>863</v>
      </c>
      <c r="RSD8" s="67" t="s">
        <v>864</v>
      </c>
      <c r="RSE8" s="68" t="s">
        <v>865</v>
      </c>
      <c r="RSF8" s="65" t="s">
        <v>862</v>
      </c>
      <c r="RSG8" s="66" t="s">
        <v>863</v>
      </c>
      <c r="RSH8" s="67" t="s">
        <v>864</v>
      </c>
      <c r="RSI8" s="68" t="s">
        <v>865</v>
      </c>
      <c r="RSJ8" s="65" t="s">
        <v>862</v>
      </c>
      <c r="RSK8" s="66" t="s">
        <v>863</v>
      </c>
      <c r="RSL8" s="67" t="s">
        <v>864</v>
      </c>
      <c r="RSM8" s="68" t="s">
        <v>865</v>
      </c>
      <c r="RSN8" s="65" t="s">
        <v>862</v>
      </c>
      <c r="RSO8" s="66" t="s">
        <v>863</v>
      </c>
      <c r="RSP8" s="67" t="s">
        <v>864</v>
      </c>
      <c r="RSQ8" s="68" t="s">
        <v>865</v>
      </c>
      <c r="RSR8" s="65" t="s">
        <v>862</v>
      </c>
      <c r="RSS8" s="66" t="s">
        <v>863</v>
      </c>
      <c r="RST8" s="67" t="s">
        <v>864</v>
      </c>
      <c r="RSU8" s="68" t="s">
        <v>865</v>
      </c>
      <c r="RSV8" s="65" t="s">
        <v>862</v>
      </c>
      <c r="RSW8" s="66" t="s">
        <v>863</v>
      </c>
      <c r="RSX8" s="67" t="s">
        <v>864</v>
      </c>
      <c r="RSY8" s="68" t="s">
        <v>865</v>
      </c>
      <c r="RSZ8" s="65" t="s">
        <v>862</v>
      </c>
      <c r="RTA8" s="66" t="s">
        <v>863</v>
      </c>
      <c r="RTB8" s="67" t="s">
        <v>864</v>
      </c>
      <c r="RTC8" s="68" t="s">
        <v>865</v>
      </c>
      <c r="RTD8" s="65" t="s">
        <v>862</v>
      </c>
      <c r="RTE8" s="66" t="s">
        <v>863</v>
      </c>
      <c r="RTF8" s="67" t="s">
        <v>864</v>
      </c>
      <c r="RTG8" s="68" t="s">
        <v>865</v>
      </c>
      <c r="RTH8" s="65" t="s">
        <v>862</v>
      </c>
      <c r="RTI8" s="66" t="s">
        <v>863</v>
      </c>
      <c r="RTJ8" s="67" t="s">
        <v>864</v>
      </c>
      <c r="RTK8" s="68" t="s">
        <v>865</v>
      </c>
      <c r="RTL8" s="65" t="s">
        <v>862</v>
      </c>
      <c r="RTM8" s="66" t="s">
        <v>863</v>
      </c>
      <c r="RTN8" s="67" t="s">
        <v>864</v>
      </c>
      <c r="RTO8" s="68" t="s">
        <v>865</v>
      </c>
      <c r="RTP8" s="65" t="s">
        <v>862</v>
      </c>
      <c r="RTQ8" s="66" t="s">
        <v>863</v>
      </c>
      <c r="RTR8" s="67" t="s">
        <v>864</v>
      </c>
      <c r="RTS8" s="68" t="s">
        <v>865</v>
      </c>
      <c r="RTT8" s="65" t="s">
        <v>862</v>
      </c>
      <c r="RTU8" s="66" t="s">
        <v>863</v>
      </c>
      <c r="RTV8" s="67" t="s">
        <v>864</v>
      </c>
      <c r="RTW8" s="68" t="s">
        <v>865</v>
      </c>
      <c r="RTX8" s="65" t="s">
        <v>862</v>
      </c>
      <c r="RTY8" s="66" t="s">
        <v>863</v>
      </c>
      <c r="RTZ8" s="67" t="s">
        <v>864</v>
      </c>
      <c r="RUA8" s="68" t="s">
        <v>865</v>
      </c>
      <c r="RUB8" s="65" t="s">
        <v>862</v>
      </c>
      <c r="RUC8" s="66" t="s">
        <v>863</v>
      </c>
      <c r="RUD8" s="67" t="s">
        <v>864</v>
      </c>
      <c r="RUE8" s="68" t="s">
        <v>865</v>
      </c>
      <c r="RUF8" s="65" t="s">
        <v>862</v>
      </c>
      <c r="RUG8" s="66" t="s">
        <v>863</v>
      </c>
      <c r="RUH8" s="67" t="s">
        <v>864</v>
      </c>
      <c r="RUI8" s="68" t="s">
        <v>865</v>
      </c>
      <c r="RUJ8" s="65" t="s">
        <v>862</v>
      </c>
      <c r="RUK8" s="66" t="s">
        <v>863</v>
      </c>
      <c r="RUL8" s="67" t="s">
        <v>864</v>
      </c>
      <c r="RUM8" s="68" t="s">
        <v>865</v>
      </c>
      <c r="RUN8" s="65" t="s">
        <v>862</v>
      </c>
      <c r="RUO8" s="66" t="s">
        <v>863</v>
      </c>
      <c r="RUP8" s="67" t="s">
        <v>864</v>
      </c>
      <c r="RUQ8" s="68" t="s">
        <v>865</v>
      </c>
      <c r="RUR8" s="65" t="s">
        <v>862</v>
      </c>
      <c r="RUS8" s="66" t="s">
        <v>863</v>
      </c>
      <c r="RUT8" s="67" t="s">
        <v>864</v>
      </c>
      <c r="RUU8" s="68" t="s">
        <v>865</v>
      </c>
      <c r="RUV8" s="65" t="s">
        <v>862</v>
      </c>
      <c r="RUW8" s="66" t="s">
        <v>863</v>
      </c>
      <c r="RUX8" s="67" t="s">
        <v>864</v>
      </c>
      <c r="RUY8" s="68" t="s">
        <v>865</v>
      </c>
      <c r="RUZ8" s="65" t="s">
        <v>862</v>
      </c>
      <c r="RVA8" s="66" t="s">
        <v>863</v>
      </c>
      <c r="RVB8" s="67" t="s">
        <v>864</v>
      </c>
      <c r="RVC8" s="68" t="s">
        <v>865</v>
      </c>
      <c r="RVD8" s="65" t="s">
        <v>862</v>
      </c>
      <c r="RVE8" s="66" t="s">
        <v>863</v>
      </c>
      <c r="RVF8" s="67" t="s">
        <v>864</v>
      </c>
      <c r="RVG8" s="68" t="s">
        <v>865</v>
      </c>
      <c r="RVH8" s="65" t="s">
        <v>862</v>
      </c>
      <c r="RVI8" s="66" t="s">
        <v>863</v>
      </c>
      <c r="RVJ8" s="67" t="s">
        <v>864</v>
      </c>
      <c r="RVK8" s="68" t="s">
        <v>865</v>
      </c>
      <c r="RVL8" s="65" t="s">
        <v>862</v>
      </c>
      <c r="RVM8" s="66" t="s">
        <v>863</v>
      </c>
      <c r="RVN8" s="67" t="s">
        <v>864</v>
      </c>
      <c r="RVO8" s="68" t="s">
        <v>865</v>
      </c>
      <c r="RVP8" s="65" t="s">
        <v>862</v>
      </c>
      <c r="RVQ8" s="66" t="s">
        <v>863</v>
      </c>
      <c r="RVR8" s="67" t="s">
        <v>864</v>
      </c>
      <c r="RVS8" s="68" t="s">
        <v>865</v>
      </c>
      <c r="RVT8" s="65" t="s">
        <v>862</v>
      </c>
      <c r="RVU8" s="66" t="s">
        <v>863</v>
      </c>
      <c r="RVV8" s="67" t="s">
        <v>864</v>
      </c>
      <c r="RVW8" s="68" t="s">
        <v>865</v>
      </c>
      <c r="RVX8" s="65" t="s">
        <v>862</v>
      </c>
      <c r="RVY8" s="66" t="s">
        <v>863</v>
      </c>
      <c r="RVZ8" s="67" t="s">
        <v>864</v>
      </c>
      <c r="RWA8" s="68" t="s">
        <v>865</v>
      </c>
      <c r="RWB8" s="65" t="s">
        <v>862</v>
      </c>
      <c r="RWC8" s="66" t="s">
        <v>863</v>
      </c>
      <c r="RWD8" s="67" t="s">
        <v>864</v>
      </c>
      <c r="RWE8" s="68" t="s">
        <v>865</v>
      </c>
      <c r="RWF8" s="65" t="s">
        <v>862</v>
      </c>
      <c r="RWG8" s="66" t="s">
        <v>863</v>
      </c>
      <c r="RWH8" s="67" t="s">
        <v>864</v>
      </c>
      <c r="RWI8" s="68" t="s">
        <v>865</v>
      </c>
      <c r="RWJ8" s="65" t="s">
        <v>862</v>
      </c>
      <c r="RWK8" s="66" t="s">
        <v>863</v>
      </c>
      <c r="RWL8" s="67" t="s">
        <v>864</v>
      </c>
      <c r="RWM8" s="68" t="s">
        <v>865</v>
      </c>
      <c r="RWN8" s="65" t="s">
        <v>862</v>
      </c>
      <c r="RWO8" s="66" t="s">
        <v>863</v>
      </c>
      <c r="RWP8" s="67" t="s">
        <v>864</v>
      </c>
      <c r="RWQ8" s="68" t="s">
        <v>865</v>
      </c>
      <c r="RWR8" s="65" t="s">
        <v>862</v>
      </c>
      <c r="RWS8" s="66" t="s">
        <v>863</v>
      </c>
      <c r="RWT8" s="67" t="s">
        <v>864</v>
      </c>
      <c r="RWU8" s="68" t="s">
        <v>865</v>
      </c>
      <c r="RWV8" s="65" t="s">
        <v>862</v>
      </c>
      <c r="RWW8" s="66" t="s">
        <v>863</v>
      </c>
      <c r="RWX8" s="67" t="s">
        <v>864</v>
      </c>
      <c r="RWY8" s="68" t="s">
        <v>865</v>
      </c>
      <c r="RWZ8" s="65" t="s">
        <v>862</v>
      </c>
      <c r="RXA8" s="66" t="s">
        <v>863</v>
      </c>
      <c r="RXB8" s="67" t="s">
        <v>864</v>
      </c>
      <c r="RXC8" s="68" t="s">
        <v>865</v>
      </c>
      <c r="RXD8" s="65" t="s">
        <v>862</v>
      </c>
      <c r="RXE8" s="66" t="s">
        <v>863</v>
      </c>
      <c r="RXF8" s="67" t="s">
        <v>864</v>
      </c>
      <c r="RXG8" s="68" t="s">
        <v>865</v>
      </c>
      <c r="RXH8" s="65" t="s">
        <v>862</v>
      </c>
      <c r="RXI8" s="66" t="s">
        <v>863</v>
      </c>
      <c r="RXJ8" s="67" t="s">
        <v>864</v>
      </c>
      <c r="RXK8" s="68" t="s">
        <v>865</v>
      </c>
      <c r="RXL8" s="65" t="s">
        <v>862</v>
      </c>
      <c r="RXM8" s="66" t="s">
        <v>863</v>
      </c>
      <c r="RXN8" s="67" t="s">
        <v>864</v>
      </c>
      <c r="RXO8" s="68" t="s">
        <v>865</v>
      </c>
      <c r="RXP8" s="65" t="s">
        <v>862</v>
      </c>
      <c r="RXQ8" s="66" t="s">
        <v>863</v>
      </c>
      <c r="RXR8" s="67" t="s">
        <v>864</v>
      </c>
      <c r="RXS8" s="68" t="s">
        <v>865</v>
      </c>
      <c r="RXT8" s="65" t="s">
        <v>862</v>
      </c>
      <c r="RXU8" s="66" t="s">
        <v>863</v>
      </c>
      <c r="RXV8" s="67" t="s">
        <v>864</v>
      </c>
      <c r="RXW8" s="68" t="s">
        <v>865</v>
      </c>
      <c r="RXX8" s="65" t="s">
        <v>862</v>
      </c>
      <c r="RXY8" s="66" t="s">
        <v>863</v>
      </c>
      <c r="RXZ8" s="67" t="s">
        <v>864</v>
      </c>
      <c r="RYA8" s="68" t="s">
        <v>865</v>
      </c>
      <c r="RYB8" s="65" t="s">
        <v>862</v>
      </c>
      <c r="RYC8" s="66" t="s">
        <v>863</v>
      </c>
      <c r="RYD8" s="67" t="s">
        <v>864</v>
      </c>
      <c r="RYE8" s="68" t="s">
        <v>865</v>
      </c>
      <c r="RYF8" s="65" t="s">
        <v>862</v>
      </c>
      <c r="RYG8" s="66" t="s">
        <v>863</v>
      </c>
      <c r="RYH8" s="67" t="s">
        <v>864</v>
      </c>
      <c r="RYI8" s="68" t="s">
        <v>865</v>
      </c>
      <c r="RYJ8" s="65" t="s">
        <v>862</v>
      </c>
      <c r="RYK8" s="66" t="s">
        <v>863</v>
      </c>
      <c r="RYL8" s="67" t="s">
        <v>864</v>
      </c>
      <c r="RYM8" s="68" t="s">
        <v>865</v>
      </c>
      <c r="RYN8" s="65" t="s">
        <v>862</v>
      </c>
      <c r="RYO8" s="66" t="s">
        <v>863</v>
      </c>
      <c r="RYP8" s="67" t="s">
        <v>864</v>
      </c>
      <c r="RYQ8" s="68" t="s">
        <v>865</v>
      </c>
      <c r="RYR8" s="65" t="s">
        <v>862</v>
      </c>
      <c r="RYS8" s="66" t="s">
        <v>863</v>
      </c>
      <c r="RYT8" s="67" t="s">
        <v>864</v>
      </c>
      <c r="RYU8" s="68" t="s">
        <v>865</v>
      </c>
      <c r="RYV8" s="65" t="s">
        <v>862</v>
      </c>
      <c r="RYW8" s="66" t="s">
        <v>863</v>
      </c>
      <c r="RYX8" s="67" t="s">
        <v>864</v>
      </c>
      <c r="RYY8" s="68" t="s">
        <v>865</v>
      </c>
      <c r="RYZ8" s="65" t="s">
        <v>862</v>
      </c>
      <c r="RZA8" s="66" t="s">
        <v>863</v>
      </c>
      <c r="RZB8" s="67" t="s">
        <v>864</v>
      </c>
      <c r="RZC8" s="68" t="s">
        <v>865</v>
      </c>
      <c r="RZD8" s="65" t="s">
        <v>862</v>
      </c>
      <c r="RZE8" s="66" t="s">
        <v>863</v>
      </c>
      <c r="RZF8" s="67" t="s">
        <v>864</v>
      </c>
      <c r="RZG8" s="68" t="s">
        <v>865</v>
      </c>
      <c r="RZH8" s="65" t="s">
        <v>862</v>
      </c>
      <c r="RZI8" s="66" t="s">
        <v>863</v>
      </c>
      <c r="RZJ8" s="67" t="s">
        <v>864</v>
      </c>
      <c r="RZK8" s="68" t="s">
        <v>865</v>
      </c>
      <c r="RZL8" s="65" t="s">
        <v>862</v>
      </c>
      <c r="RZM8" s="66" t="s">
        <v>863</v>
      </c>
      <c r="RZN8" s="67" t="s">
        <v>864</v>
      </c>
      <c r="RZO8" s="68" t="s">
        <v>865</v>
      </c>
      <c r="RZP8" s="65" t="s">
        <v>862</v>
      </c>
      <c r="RZQ8" s="66" t="s">
        <v>863</v>
      </c>
      <c r="RZR8" s="67" t="s">
        <v>864</v>
      </c>
      <c r="RZS8" s="68" t="s">
        <v>865</v>
      </c>
      <c r="RZT8" s="65" t="s">
        <v>862</v>
      </c>
      <c r="RZU8" s="66" t="s">
        <v>863</v>
      </c>
      <c r="RZV8" s="67" t="s">
        <v>864</v>
      </c>
      <c r="RZW8" s="68" t="s">
        <v>865</v>
      </c>
      <c r="RZX8" s="65" t="s">
        <v>862</v>
      </c>
      <c r="RZY8" s="66" t="s">
        <v>863</v>
      </c>
      <c r="RZZ8" s="67" t="s">
        <v>864</v>
      </c>
      <c r="SAA8" s="68" t="s">
        <v>865</v>
      </c>
      <c r="SAB8" s="65" t="s">
        <v>862</v>
      </c>
      <c r="SAC8" s="66" t="s">
        <v>863</v>
      </c>
      <c r="SAD8" s="67" t="s">
        <v>864</v>
      </c>
      <c r="SAE8" s="68" t="s">
        <v>865</v>
      </c>
      <c r="SAF8" s="65" t="s">
        <v>862</v>
      </c>
      <c r="SAG8" s="66" t="s">
        <v>863</v>
      </c>
      <c r="SAH8" s="67" t="s">
        <v>864</v>
      </c>
      <c r="SAI8" s="68" t="s">
        <v>865</v>
      </c>
      <c r="SAJ8" s="65" t="s">
        <v>862</v>
      </c>
      <c r="SAK8" s="66" t="s">
        <v>863</v>
      </c>
      <c r="SAL8" s="67" t="s">
        <v>864</v>
      </c>
      <c r="SAM8" s="68" t="s">
        <v>865</v>
      </c>
      <c r="SAN8" s="65" t="s">
        <v>862</v>
      </c>
      <c r="SAO8" s="66" t="s">
        <v>863</v>
      </c>
      <c r="SAP8" s="67" t="s">
        <v>864</v>
      </c>
      <c r="SAQ8" s="68" t="s">
        <v>865</v>
      </c>
      <c r="SAR8" s="65" t="s">
        <v>862</v>
      </c>
      <c r="SAS8" s="66" t="s">
        <v>863</v>
      </c>
      <c r="SAT8" s="67" t="s">
        <v>864</v>
      </c>
      <c r="SAU8" s="68" t="s">
        <v>865</v>
      </c>
      <c r="SAV8" s="65" t="s">
        <v>862</v>
      </c>
      <c r="SAW8" s="66" t="s">
        <v>863</v>
      </c>
      <c r="SAX8" s="67" t="s">
        <v>864</v>
      </c>
      <c r="SAY8" s="68" t="s">
        <v>865</v>
      </c>
      <c r="SAZ8" s="65" t="s">
        <v>862</v>
      </c>
      <c r="SBA8" s="66" t="s">
        <v>863</v>
      </c>
      <c r="SBB8" s="67" t="s">
        <v>864</v>
      </c>
      <c r="SBC8" s="68" t="s">
        <v>865</v>
      </c>
      <c r="SBD8" s="65" t="s">
        <v>862</v>
      </c>
      <c r="SBE8" s="66" t="s">
        <v>863</v>
      </c>
      <c r="SBF8" s="67" t="s">
        <v>864</v>
      </c>
      <c r="SBG8" s="68" t="s">
        <v>865</v>
      </c>
      <c r="SBH8" s="65" t="s">
        <v>862</v>
      </c>
      <c r="SBI8" s="66" t="s">
        <v>863</v>
      </c>
      <c r="SBJ8" s="67" t="s">
        <v>864</v>
      </c>
      <c r="SBK8" s="68" t="s">
        <v>865</v>
      </c>
      <c r="SBL8" s="65" t="s">
        <v>862</v>
      </c>
      <c r="SBM8" s="66" t="s">
        <v>863</v>
      </c>
      <c r="SBN8" s="67" t="s">
        <v>864</v>
      </c>
      <c r="SBO8" s="68" t="s">
        <v>865</v>
      </c>
      <c r="SBP8" s="65" t="s">
        <v>862</v>
      </c>
      <c r="SBQ8" s="66" t="s">
        <v>863</v>
      </c>
      <c r="SBR8" s="67" t="s">
        <v>864</v>
      </c>
      <c r="SBS8" s="68" t="s">
        <v>865</v>
      </c>
      <c r="SBT8" s="65" t="s">
        <v>862</v>
      </c>
      <c r="SBU8" s="66" t="s">
        <v>863</v>
      </c>
      <c r="SBV8" s="67" t="s">
        <v>864</v>
      </c>
      <c r="SBW8" s="68" t="s">
        <v>865</v>
      </c>
      <c r="SBX8" s="65" t="s">
        <v>862</v>
      </c>
      <c r="SBY8" s="66" t="s">
        <v>863</v>
      </c>
      <c r="SBZ8" s="67" t="s">
        <v>864</v>
      </c>
      <c r="SCA8" s="68" t="s">
        <v>865</v>
      </c>
      <c r="SCB8" s="65" t="s">
        <v>862</v>
      </c>
      <c r="SCC8" s="66" t="s">
        <v>863</v>
      </c>
      <c r="SCD8" s="67" t="s">
        <v>864</v>
      </c>
      <c r="SCE8" s="68" t="s">
        <v>865</v>
      </c>
      <c r="SCF8" s="65" t="s">
        <v>862</v>
      </c>
      <c r="SCG8" s="66" t="s">
        <v>863</v>
      </c>
      <c r="SCH8" s="67" t="s">
        <v>864</v>
      </c>
      <c r="SCI8" s="68" t="s">
        <v>865</v>
      </c>
      <c r="SCJ8" s="65" t="s">
        <v>862</v>
      </c>
      <c r="SCK8" s="66" t="s">
        <v>863</v>
      </c>
      <c r="SCL8" s="67" t="s">
        <v>864</v>
      </c>
      <c r="SCM8" s="68" t="s">
        <v>865</v>
      </c>
      <c r="SCN8" s="65" t="s">
        <v>862</v>
      </c>
      <c r="SCO8" s="66" t="s">
        <v>863</v>
      </c>
      <c r="SCP8" s="67" t="s">
        <v>864</v>
      </c>
      <c r="SCQ8" s="68" t="s">
        <v>865</v>
      </c>
      <c r="SCR8" s="65" t="s">
        <v>862</v>
      </c>
      <c r="SCS8" s="66" t="s">
        <v>863</v>
      </c>
      <c r="SCT8" s="67" t="s">
        <v>864</v>
      </c>
      <c r="SCU8" s="68" t="s">
        <v>865</v>
      </c>
      <c r="SCV8" s="65" t="s">
        <v>862</v>
      </c>
      <c r="SCW8" s="66" t="s">
        <v>863</v>
      </c>
      <c r="SCX8" s="67" t="s">
        <v>864</v>
      </c>
      <c r="SCY8" s="68" t="s">
        <v>865</v>
      </c>
      <c r="SCZ8" s="65" t="s">
        <v>862</v>
      </c>
      <c r="SDA8" s="66" t="s">
        <v>863</v>
      </c>
      <c r="SDB8" s="67" t="s">
        <v>864</v>
      </c>
      <c r="SDC8" s="68" t="s">
        <v>865</v>
      </c>
      <c r="SDD8" s="65" t="s">
        <v>862</v>
      </c>
      <c r="SDE8" s="66" t="s">
        <v>863</v>
      </c>
      <c r="SDF8" s="67" t="s">
        <v>864</v>
      </c>
      <c r="SDG8" s="68" t="s">
        <v>865</v>
      </c>
      <c r="SDH8" s="65" t="s">
        <v>862</v>
      </c>
      <c r="SDI8" s="66" t="s">
        <v>863</v>
      </c>
      <c r="SDJ8" s="67" t="s">
        <v>864</v>
      </c>
      <c r="SDK8" s="68" t="s">
        <v>865</v>
      </c>
      <c r="SDL8" s="65" t="s">
        <v>862</v>
      </c>
      <c r="SDM8" s="66" t="s">
        <v>863</v>
      </c>
      <c r="SDN8" s="67" t="s">
        <v>864</v>
      </c>
      <c r="SDO8" s="68" t="s">
        <v>865</v>
      </c>
      <c r="SDP8" s="65" t="s">
        <v>862</v>
      </c>
      <c r="SDQ8" s="66" t="s">
        <v>863</v>
      </c>
      <c r="SDR8" s="67" t="s">
        <v>864</v>
      </c>
      <c r="SDS8" s="68" t="s">
        <v>865</v>
      </c>
      <c r="SDT8" s="65" t="s">
        <v>862</v>
      </c>
      <c r="SDU8" s="66" t="s">
        <v>863</v>
      </c>
      <c r="SDV8" s="67" t="s">
        <v>864</v>
      </c>
      <c r="SDW8" s="68" t="s">
        <v>865</v>
      </c>
      <c r="SDX8" s="65" t="s">
        <v>862</v>
      </c>
      <c r="SDY8" s="66" t="s">
        <v>863</v>
      </c>
      <c r="SDZ8" s="67" t="s">
        <v>864</v>
      </c>
      <c r="SEA8" s="68" t="s">
        <v>865</v>
      </c>
      <c r="SEB8" s="65" t="s">
        <v>862</v>
      </c>
      <c r="SEC8" s="66" t="s">
        <v>863</v>
      </c>
      <c r="SED8" s="67" t="s">
        <v>864</v>
      </c>
      <c r="SEE8" s="68" t="s">
        <v>865</v>
      </c>
      <c r="SEF8" s="65" t="s">
        <v>862</v>
      </c>
      <c r="SEG8" s="66" t="s">
        <v>863</v>
      </c>
      <c r="SEH8" s="67" t="s">
        <v>864</v>
      </c>
      <c r="SEI8" s="68" t="s">
        <v>865</v>
      </c>
      <c r="SEJ8" s="65" t="s">
        <v>862</v>
      </c>
      <c r="SEK8" s="66" t="s">
        <v>863</v>
      </c>
      <c r="SEL8" s="67" t="s">
        <v>864</v>
      </c>
      <c r="SEM8" s="68" t="s">
        <v>865</v>
      </c>
      <c r="SEN8" s="65" t="s">
        <v>862</v>
      </c>
      <c r="SEO8" s="66" t="s">
        <v>863</v>
      </c>
      <c r="SEP8" s="67" t="s">
        <v>864</v>
      </c>
      <c r="SEQ8" s="68" t="s">
        <v>865</v>
      </c>
      <c r="SER8" s="65" t="s">
        <v>862</v>
      </c>
      <c r="SES8" s="66" t="s">
        <v>863</v>
      </c>
      <c r="SET8" s="67" t="s">
        <v>864</v>
      </c>
      <c r="SEU8" s="68" t="s">
        <v>865</v>
      </c>
      <c r="SEV8" s="65" t="s">
        <v>862</v>
      </c>
      <c r="SEW8" s="66" t="s">
        <v>863</v>
      </c>
      <c r="SEX8" s="67" t="s">
        <v>864</v>
      </c>
      <c r="SEY8" s="68" t="s">
        <v>865</v>
      </c>
      <c r="SEZ8" s="65" t="s">
        <v>862</v>
      </c>
      <c r="SFA8" s="66" t="s">
        <v>863</v>
      </c>
      <c r="SFB8" s="67" t="s">
        <v>864</v>
      </c>
      <c r="SFC8" s="68" t="s">
        <v>865</v>
      </c>
      <c r="SFD8" s="65" t="s">
        <v>862</v>
      </c>
      <c r="SFE8" s="66" t="s">
        <v>863</v>
      </c>
      <c r="SFF8" s="67" t="s">
        <v>864</v>
      </c>
      <c r="SFG8" s="68" t="s">
        <v>865</v>
      </c>
      <c r="SFH8" s="65" t="s">
        <v>862</v>
      </c>
      <c r="SFI8" s="66" t="s">
        <v>863</v>
      </c>
      <c r="SFJ8" s="67" t="s">
        <v>864</v>
      </c>
      <c r="SFK8" s="68" t="s">
        <v>865</v>
      </c>
      <c r="SFL8" s="65" t="s">
        <v>862</v>
      </c>
      <c r="SFM8" s="66" t="s">
        <v>863</v>
      </c>
      <c r="SFN8" s="67" t="s">
        <v>864</v>
      </c>
      <c r="SFO8" s="68" t="s">
        <v>865</v>
      </c>
      <c r="SFP8" s="65" t="s">
        <v>862</v>
      </c>
      <c r="SFQ8" s="66" t="s">
        <v>863</v>
      </c>
      <c r="SFR8" s="67" t="s">
        <v>864</v>
      </c>
      <c r="SFS8" s="68" t="s">
        <v>865</v>
      </c>
      <c r="SFT8" s="65" t="s">
        <v>862</v>
      </c>
      <c r="SFU8" s="66" t="s">
        <v>863</v>
      </c>
      <c r="SFV8" s="67" t="s">
        <v>864</v>
      </c>
      <c r="SFW8" s="68" t="s">
        <v>865</v>
      </c>
      <c r="SFX8" s="65" t="s">
        <v>862</v>
      </c>
      <c r="SFY8" s="66" t="s">
        <v>863</v>
      </c>
      <c r="SFZ8" s="67" t="s">
        <v>864</v>
      </c>
      <c r="SGA8" s="68" t="s">
        <v>865</v>
      </c>
      <c r="SGB8" s="65" t="s">
        <v>862</v>
      </c>
      <c r="SGC8" s="66" t="s">
        <v>863</v>
      </c>
      <c r="SGD8" s="67" t="s">
        <v>864</v>
      </c>
      <c r="SGE8" s="68" t="s">
        <v>865</v>
      </c>
      <c r="SGF8" s="65" t="s">
        <v>862</v>
      </c>
      <c r="SGG8" s="66" t="s">
        <v>863</v>
      </c>
      <c r="SGH8" s="67" t="s">
        <v>864</v>
      </c>
      <c r="SGI8" s="68" t="s">
        <v>865</v>
      </c>
      <c r="SGJ8" s="65" t="s">
        <v>862</v>
      </c>
      <c r="SGK8" s="66" t="s">
        <v>863</v>
      </c>
      <c r="SGL8" s="67" t="s">
        <v>864</v>
      </c>
      <c r="SGM8" s="68" t="s">
        <v>865</v>
      </c>
      <c r="SGN8" s="65" t="s">
        <v>862</v>
      </c>
      <c r="SGO8" s="66" t="s">
        <v>863</v>
      </c>
      <c r="SGP8" s="67" t="s">
        <v>864</v>
      </c>
      <c r="SGQ8" s="68" t="s">
        <v>865</v>
      </c>
      <c r="SGR8" s="65" t="s">
        <v>862</v>
      </c>
      <c r="SGS8" s="66" t="s">
        <v>863</v>
      </c>
      <c r="SGT8" s="67" t="s">
        <v>864</v>
      </c>
      <c r="SGU8" s="68" t="s">
        <v>865</v>
      </c>
      <c r="SGV8" s="65" t="s">
        <v>862</v>
      </c>
      <c r="SGW8" s="66" t="s">
        <v>863</v>
      </c>
      <c r="SGX8" s="67" t="s">
        <v>864</v>
      </c>
      <c r="SGY8" s="68" t="s">
        <v>865</v>
      </c>
      <c r="SGZ8" s="65" t="s">
        <v>862</v>
      </c>
      <c r="SHA8" s="66" t="s">
        <v>863</v>
      </c>
      <c r="SHB8" s="67" t="s">
        <v>864</v>
      </c>
      <c r="SHC8" s="68" t="s">
        <v>865</v>
      </c>
      <c r="SHD8" s="65" t="s">
        <v>862</v>
      </c>
      <c r="SHE8" s="66" t="s">
        <v>863</v>
      </c>
      <c r="SHF8" s="67" t="s">
        <v>864</v>
      </c>
      <c r="SHG8" s="68" t="s">
        <v>865</v>
      </c>
      <c r="SHH8" s="65" t="s">
        <v>862</v>
      </c>
      <c r="SHI8" s="66" t="s">
        <v>863</v>
      </c>
      <c r="SHJ8" s="67" t="s">
        <v>864</v>
      </c>
      <c r="SHK8" s="68" t="s">
        <v>865</v>
      </c>
      <c r="SHL8" s="65" t="s">
        <v>862</v>
      </c>
      <c r="SHM8" s="66" t="s">
        <v>863</v>
      </c>
      <c r="SHN8" s="67" t="s">
        <v>864</v>
      </c>
      <c r="SHO8" s="68" t="s">
        <v>865</v>
      </c>
      <c r="SHP8" s="65" t="s">
        <v>862</v>
      </c>
      <c r="SHQ8" s="66" t="s">
        <v>863</v>
      </c>
      <c r="SHR8" s="67" t="s">
        <v>864</v>
      </c>
      <c r="SHS8" s="68" t="s">
        <v>865</v>
      </c>
      <c r="SHT8" s="65" t="s">
        <v>862</v>
      </c>
      <c r="SHU8" s="66" t="s">
        <v>863</v>
      </c>
      <c r="SHV8" s="67" t="s">
        <v>864</v>
      </c>
      <c r="SHW8" s="68" t="s">
        <v>865</v>
      </c>
      <c r="SHX8" s="65" t="s">
        <v>862</v>
      </c>
      <c r="SHY8" s="66" t="s">
        <v>863</v>
      </c>
      <c r="SHZ8" s="67" t="s">
        <v>864</v>
      </c>
      <c r="SIA8" s="68" t="s">
        <v>865</v>
      </c>
      <c r="SIB8" s="65" t="s">
        <v>862</v>
      </c>
      <c r="SIC8" s="66" t="s">
        <v>863</v>
      </c>
      <c r="SID8" s="67" t="s">
        <v>864</v>
      </c>
      <c r="SIE8" s="68" t="s">
        <v>865</v>
      </c>
      <c r="SIF8" s="65" t="s">
        <v>862</v>
      </c>
      <c r="SIG8" s="66" t="s">
        <v>863</v>
      </c>
      <c r="SIH8" s="67" t="s">
        <v>864</v>
      </c>
      <c r="SII8" s="68" t="s">
        <v>865</v>
      </c>
      <c r="SIJ8" s="65" t="s">
        <v>862</v>
      </c>
      <c r="SIK8" s="66" t="s">
        <v>863</v>
      </c>
      <c r="SIL8" s="67" t="s">
        <v>864</v>
      </c>
      <c r="SIM8" s="68" t="s">
        <v>865</v>
      </c>
      <c r="SIN8" s="65" t="s">
        <v>862</v>
      </c>
      <c r="SIO8" s="66" t="s">
        <v>863</v>
      </c>
      <c r="SIP8" s="67" t="s">
        <v>864</v>
      </c>
      <c r="SIQ8" s="68" t="s">
        <v>865</v>
      </c>
      <c r="SIR8" s="65" t="s">
        <v>862</v>
      </c>
      <c r="SIS8" s="66" t="s">
        <v>863</v>
      </c>
      <c r="SIT8" s="67" t="s">
        <v>864</v>
      </c>
      <c r="SIU8" s="68" t="s">
        <v>865</v>
      </c>
      <c r="SIV8" s="65" t="s">
        <v>862</v>
      </c>
      <c r="SIW8" s="66" t="s">
        <v>863</v>
      </c>
      <c r="SIX8" s="67" t="s">
        <v>864</v>
      </c>
      <c r="SIY8" s="68" t="s">
        <v>865</v>
      </c>
      <c r="SIZ8" s="65" t="s">
        <v>862</v>
      </c>
      <c r="SJA8" s="66" t="s">
        <v>863</v>
      </c>
      <c r="SJB8" s="67" t="s">
        <v>864</v>
      </c>
      <c r="SJC8" s="68" t="s">
        <v>865</v>
      </c>
      <c r="SJD8" s="65" t="s">
        <v>862</v>
      </c>
      <c r="SJE8" s="66" t="s">
        <v>863</v>
      </c>
      <c r="SJF8" s="67" t="s">
        <v>864</v>
      </c>
      <c r="SJG8" s="68" t="s">
        <v>865</v>
      </c>
      <c r="SJH8" s="65" t="s">
        <v>862</v>
      </c>
      <c r="SJI8" s="66" t="s">
        <v>863</v>
      </c>
      <c r="SJJ8" s="67" t="s">
        <v>864</v>
      </c>
      <c r="SJK8" s="68" t="s">
        <v>865</v>
      </c>
      <c r="SJL8" s="65" t="s">
        <v>862</v>
      </c>
      <c r="SJM8" s="66" t="s">
        <v>863</v>
      </c>
      <c r="SJN8" s="67" t="s">
        <v>864</v>
      </c>
      <c r="SJO8" s="68" t="s">
        <v>865</v>
      </c>
      <c r="SJP8" s="65" t="s">
        <v>862</v>
      </c>
      <c r="SJQ8" s="66" t="s">
        <v>863</v>
      </c>
      <c r="SJR8" s="67" t="s">
        <v>864</v>
      </c>
      <c r="SJS8" s="68" t="s">
        <v>865</v>
      </c>
      <c r="SJT8" s="65" t="s">
        <v>862</v>
      </c>
      <c r="SJU8" s="66" t="s">
        <v>863</v>
      </c>
      <c r="SJV8" s="67" t="s">
        <v>864</v>
      </c>
      <c r="SJW8" s="68" t="s">
        <v>865</v>
      </c>
      <c r="SJX8" s="65" t="s">
        <v>862</v>
      </c>
      <c r="SJY8" s="66" t="s">
        <v>863</v>
      </c>
      <c r="SJZ8" s="67" t="s">
        <v>864</v>
      </c>
      <c r="SKA8" s="68" t="s">
        <v>865</v>
      </c>
      <c r="SKB8" s="65" t="s">
        <v>862</v>
      </c>
      <c r="SKC8" s="66" t="s">
        <v>863</v>
      </c>
      <c r="SKD8" s="67" t="s">
        <v>864</v>
      </c>
      <c r="SKE8" s="68" t="s">
        <v>865</v>
      </c>
      <c r="SKF8" s="65" t="s">
        <v>862</v>
      </c>
      <c r="SKG8" s="66" t="s">
        <v>863</v>
      </c>
      <c r="SKH8" s="67" t="s">
        <v>864</v>
      </c>
      <c r="SKI8" s="68" t="s">
        <v>865</v>
      </c>
      <c r="SKJ8" s="65" t="s">
        <v>862</v>
      </c>
      <c r="SKK8" s="66" t="s">
        <v>863</v>
      </c>
      <c r="SKL8" s="67" t="s">
        <v>864</v>
      </c>
      <c r="SKM8" s="68" t="s">
        <v>865</v>
      </c>
      <c r="SKN8" s="65" t="s">
        <v>862</v>
      </c>
      <c r="SKO8" s="66" t="s">
        <v>863</v>
      </c>
      <c r="SKP8" s="67" t="s">
        <v>864</v>
      </c>
      <c r="SKQ8" s="68" t="s">
        <v>865</v>
      </c>
      <c r="SKR8" s="65" t="s">
        <v>862</v>
      </c>
      <c r="SKS8" s="66" t="s">
        <v>863</v>
      </c>
      <c r="SKT8" s="67" t="s">
        <v>864</v>
      </c>
      <c r="SKU8" s="68" t="s">
        <v>865</v>
      </c>
      <c r="SKV8" s="65" t="s">
        <v>862</v>
      </c>
      <c r="SKW8" s="66" t="s">
        <v>863</v>
      </c>
      <c r="SKX8" s="67" t="s">
        <v>864</v>
      </c>
      <c r="SKY8" s="68" t="s">
        <v>865</v>
      </c>
      <c r="SKZ8" s="65" t="s">
        <v>862</v>
      </c>
      <c r="SLA8" s="66" t="s">
        <v>863</v>
      </c>
      <c r="SLB8" s="67" t="s">
        <v>864</v>
      </c>
      <c r="SLC8" s="68" t="s">
        <v>865</v>
      </c>
      <c r="SLD8" s="65" t="s">
        <v>862</v>
      </c>
      <c r="SLE8" s="66" t="s">
        <v>863</v>
      </c>
      <c r="SLF8" s="67" t="s">
        <v>864</v>
      </c>
      <c r="SLG8" s="68" t="s">
        <v>865</v>
      </c>
      <c r="SLH8" s="65" t="s">
        <v>862</v>
      </c>
      <c r="SLI8" s="66" t="s">
        <v>863</v>
      </c>
      <c r="SLJ8" s="67" t="s">
        <v>864</v>
      </c>
      <c r="SLK8" s="68" t="s">
        <v>865</v>
      </c>
      <c r="SLL8" s="65" t="s">
        <v>862</v>
      </c>
      <c r="SLM8" s="66" t="s">
        <v>863</v>
      </c>
      <c r="SLN8" s="67" t="s">
        <v>864</v>
      </c>
      <c r="SLO8" s="68" t="s">
        <v>865</v>
      </c>
      <c r="SLP8" s="65" t="s">
        <v>862</v>
      </c>
      <c r="SLQ8" s="66" t="s">
        <v>863</v>
      </c>
      <c r="SLR8" s="67" t="s">
        <v>864</v>
      </c>
      <c r="SLS8" s="68" t="s">
        <v>865</v>
      </c>
      <c r="SLT8" s="65" t="s">
        <v>862</v>
      </c>
      <c r="SLU8" s="66" t="s">
        <v>863</v>
      </c>
      <c r="SLV8" s="67" t="s">
        <v>864</v>
      </c>
      <c r="SLW8" s="68" t="s">
        <v>865</v>
      </c>
      <c r="SLX8" s="65" t="s">
        <v>862</v>
      </c>
      <c r="SLY8" s="66" t="s">
        <v>863</v>
      </c>
      <c r="SLZ8" s="67" t="s">
        <v>864</v>
      </c>
      <c r="SMA8" s="68" t="s">
        <v>865</v>
      </c>
      <c r="SMB8" s="65" t="s">
        <v>862</v>
      </c>
      <c r="SMC8" s="66" t="s">
        <v>863</v>
      </c>
      <c r="SMD8" s="67" t="s">
        <v>864</v>
      </c>
      <c r="SME8" s="68" t="s">
        <v>865</v>
      </c>
      <c r="SMF8" s="65" t="s">
        <v>862</v>
      </c>
      <c r="SMG8" s="66" t="s">
        <v>863</v>
      </c>
      <c r="SMH8" s="67" t="s">
        <v>864</v>
      </c>
      <c r="SMI8" s="68" t="s">
        <v>865</v>
      </c>
      <c r="SMJ8" s="65" t="s">
        <v>862</v>
      </c>
      <c r="SMK8" s="66" t="s">
        <v>863</v>
      </c>
      <c r="SML8" s="67" t="s">
        <v>864</v>
      </c>
      <c r="SMM8" s="68" t="s">
        <v>865</v>
      </c>
      <c r="SMN8" s="65" t="s">
        <v>862</v>
      </c>
      <c r="SMO8" s="66" t="s">
        <v>863</v>
      </c>
      <c r="SMP8" s="67" t="s">
        <v>864</v>
      </c>
      <c r="SMQ8" s="68" t="s">
        <v>865</v>
      </c>
      <c r="SMR8" s="65" t="s">
        <v>862</v>
      </c>
      <c r="SMS8" s="66" t="s">
        <v>863</v>
      </c>
      <c r="SMT8" s="67" t="s">
        <v>864</v>
      </c>
      <c r="SMU8" s="68" t="s">
        <v>865</v>
      </c>
      <c r="SMV8" s="65" t="s">
        <v>862</v>
      </c>
      <c r="SMW8" s="66" t="s">
        <v>863</v>
      </c>
      <c r="SMX8" s="67" t="s">
        <v>864</v>
      </c>
      <c r="SMY8" s="68" t="s">
        <v>865</v>
      </c>
      <c r="SMZ8" s="65" t="s">
        <v>862</v>
      </c>
      <c r="SNA8" s="66" t="s">
        <v>863</v>
      </c>
      <c r="SNB8" s="67" t="s">
        <v>864</v>
      </c>
      <c r="SNC8" s="68" t="s">
        <v>865</v>
      </c>
      <c r="SND8" s="65" t="s">
        <v>862</v>
      </c>
      <c r="SNE8" s="66" t="s">
        <v>863</v>
      </c>
      <c r="SNF8" s="67" t="s">
        <v>864</v>
      </c>
      <c r="SNG8" s="68" t="s">
        <v>865</v>
      </c>
      <c r="SNH8" s="65" t="s">
        <v>862</v>
      </c>
      <c r="SNI8" s="66" t="s">
        <v>863</v>
      </c>
      <c r="SNJ8" s="67" t="s">
        <v>864</v>
      </c>
      <c r="SNK8" s="68" t="s">
        <v>865</v>
      </c>
      <c r="SNL8" s="65" t="s">
        <v>862</v>
      </c>
      <c r="SNM8" s="66" t="s">
        <v>863</v>
      </c>
      <c r="SNN8" s="67" t="s">
        <v>864</v>
      </c>
      <c r="SNO8" s="68" t="s">
        <v>865</v>
      </c>
      <c r="SNP8" s="65" t="s">
        <v>862</v>
      </c>
      <c r="SNQ8" s="66" t="s">
        <v>863</v>
      </c>
      <c r="SNR8" s="67" t="s">
        <v>864</v>
      </c>
      <c r="SNS8" s="68" t="s">
        <v>865</v>
      </c>
      <c r="SNT8" s="65" t="s">
        <v>862</v>
      </c>
      <c r="SNU8" s="66" t="s">
        <v>863</v>
      </c>
      <c r="SNV8" s="67" t="s">
        <v>864</v>
      </c>
      <c r="SNW8" s="68" t="s">
        <v>865</v>
      </c>
      <c r="SNX8" s="65" t="s">
        <v>862</v>
      </c>
      <c r="SNY8" s="66" t="s">
        <v>863</v>
      </c>
      <c r="SNZ8" s="67" t="s">
        <v>864</v>
      </c>
      <c r="SOA8" s="68" t="s">
        <v>865</v>
      </c>
      <c r="SOB8" s="65" t="s">
        <v>862</v>
      </c>
      <c r="SOC8" s="66" t="s">
        <v>863</v>
      </c>
      <c r="SOD8" s="67" t="s">
        <v>864</v>
      </c>
      <c r="SOE8" s="68" t="s">
        <v>865</v>
      </c>
      <c r="SOF8" s="65" t="s">
        <v>862</v>
      </c>
      <c r="SOG8" s="66" t="s">
        <v>863</v>
      </c>
      <c r="SOH8" s="67" t="s">
        <v>864</v>
      </c>
      <c r="SOI8" s="68" t="s">
        <v>865</v>
      </c>
      <c r="SOJ8" s="65" t="s">
        <v>862</v>
      </c>
      <c r="SOK8" s="66" t="s">
        <v>863</v>
      </c>
      <c r="SOL8" s="67" t="s">
        <v>864</v>
      </c>
      <c r="SOM8" s="68" t="s">
        <v>865</v>
      </c>
      <c r="SON8" s="65" t="s">
        <v>862</v>
      </c>
      <c r="SOO8" s="66" t="s">
        <v>863</v>
      </c>
      <c r="SOP8" s="67" t="s">
        <v>864</v>
      </c>
      <c r="SOQ8" s="68" t="s">
        <v>865</v>
      </c>
      <c r="SOR8" s="65" t="s">
        <v>862</v>
      </c>
      <c r="SOS8" s="66" t="s">
        <v>863</v>
      </c>
      <c r="SOT8" s="67" t="s">
        <v>864</v>
      </c>
      <c r="SOU8" s="68" t="s">
        <v>865</v>
      </c>
      <c r="SOV8" s="65" t="s">
        <v>862</v>
      </c>
      <c r="SOW8" s="66" t="s">
        <v>863</v>
      </c>
      <c r="SOX8" s="67" t="s">
        <v>864</v>
      </c>
      <c r="SOY8" s="68" t="s">
        <v>865</v>
      </c>
      <c r="SOZ8" s="65" t="s">
        <v>862</v>
      </c>
      <c r="SPA8" s="66" t="s">
        <v>863</v>
      </c>
      <c r="SPB8" s="67" t="s">
        <v>864</v>
      </c>
      <c r="SPC8" s="68" t="s">
        <v>865</v>
      </c>
      <c r="SPD8" s="65" t="s">
        <v>862</v>
      </c>
      <c r="SPE8" s="66" t="s">
        <v>863</v>
      </c>
      <c r="SPF8" s="67" t="s">
        <v>864</v>
      </c>
      <c r="SPG8" s="68" t="s">
        <v>865</v>
      </c>
      <c r="SPH8" s="65" t="s">
        <v>862</v>
      </c>
      <c r="SPI8" s="66" t="s">
        <v>863</v>
      </c>
      <c r="SPJ8" s="67" t="s">
        <v>864</v>
      </c>
      <c r="SPK8" s="68" t="s">
        <v>865</v>
      </c>
      <c r="SPL8" s="65" t="s">
        <v>862</v>
      </c>
      <c r="SPM8" s="66" t="s">
        <v>863</v>
      </c>
      <c r="SPN8" s="67" t="s">
        <v>864</v>
      </c>
      <c r="SPO8" s="68" t="s">
        <v>865</v>
      </c>
      <c r="SPP8" s="65" t="s">
        <v>862</v>
      </c>
      <c r="SPQ8" s="66" t="s">
        <v>863</v>
      </c>
      <c r="SPR8" s="67" t="s">
        <v>864</v>
      </c>
      <c r="SPS8" s="68" t="s">
        <v>865</v>
      </c>
      <c r="SPT8" s="65" t="s">
        <v>862</v>
      </c>
      <c r="SPU8" s="66" t="s">
        <v>863</v>
      </c>
      <c r="SPV8" s="67" t="s">
        <v>864</v>
      </c>
      <c r="SPW8" s="68" t="s">
        <v>865</v>
      </c>
      <c r="SPX8" s="65" t="s">
        <v>862</v>
      </c>
      <c r="SPY8" s="66" t="s">
        <v>863</v>
      </c>
      <c r="SPZ8" s="67" t="s">
        <v>864</v>
      </c>
      <c r="SQA8" s="68" t="s">
        <v>865</v>
      </c>
      <c r="SQB8" s="65" t="s">
        <v>862</v>
      </c>
      <c r="SQC8" s="66" t="s">
        <v>863</v>
      </c>
      <c r="SQD8" s="67" t="s">
        <v>864</v>
      </c>
      <c r="SQE8" s="68" t="s">
        <v>865</v>
      </c>
      <c r="SQF8" s="65" t="s">
        <v>862</v>
      </c>
      <c r="SQG8" s="66" t="s">
        <v>863</v>
      </c>
      <c r="SQH8" s="67" t="s">
        <v>864</v>
      </c>
      <c r="SQI8" s="68" t="s">
        <v>865</v>
      </c>
      <c r="SQJ8" s="65" t="s">
        <v>862</v>
      </c>
      <c r="SQK8" s="66" t="s">
        <v>863</v>
      </c>
      <c r="SQL8" s="67" t="s">
        <v>864</v>
      </c>
      <c r="SQM8" s="68" t="s">
        <v>865</v>
      </c>
      <c r="SQN8" s="65" t="s">
        <v>862</v>
      </c>
      <c r="SQO8" s="66" t="s">
        <v>863</v>
      </c>
      <c r="SQP8" s="67" t="s">
        <v>864</v>
      </c>
      <c r="SQQ8" s="68" t="s">
        <v>865</v>
      </c>
      <c r="SQR8" s="65" t="s">
        <v>862</v>
      </c>
      <c r="SQS8" s="66" t="s">
        <v>863</v>
      </c>
      <c r="SQT8" s="67" t="s">
        <v>864</v>
      </c>
      <c r="SQU8" s="68" t="s">
        <v>865</v>
      </c>
      <c r="SQV8" s="65" t="s">
        <v>862</v>
      </c>
      <c r="SQW8" s="66" t="s">
        <v>863</v>
      </c>
      <c r="SQX8" s="67" t="s">
        <v>864</v>
      </c>
      <c r="SQY8" s="68" t="s">
        <v>865</v>
      </c>
      <c r="SQZ8" s="65" t="s">
        <v>862</v>
      </c>
      <c r="SRA8" s="66" t="s">
        <v>863</v>
      </c>
      <c r="SRB8" s="67" t="s">
        <v>864</v>
      </c>
      <c r="SRC8" s="68" t="s">
        <v>865</v>
      </c>
      <c r="SRD8" s="65" t="s">
        <v>862</v>
      </c>
      <c r="SRE8" s="66" t="s">
        <v>863</v>
      </c>
      <c r="SRF8" s="67" t="s">
        <v>864</v>
      </c>
      <c r="SRG8" s="68" t="s">
        <v>865</v>
      </c>
      <c r="SRH8" s="65" t="s">
        <v>862</v>
      </c>
      <c r="SRI8" s="66" t="s">
        <v>863</v>
      </c>
      <c r="SRJ8" s="67" t="s">
        <v>864</v>
      </c>
      <c r="SRK8" s="68" t="s">
        <v>865</v>
      </c>
      <c r="SRL8" s="65" t="s">
        <v>862</v>
      </c>
      <c r="SRM8" s="66" t="s">
        <v>863</v>
      </c>
      <c r="SRN8" s="67" t="s">
        <v>864</v>
      </c>
      <c r="SRO8" s="68" t="s">
        <v>865</v>
      </c>
      <c r="SRP8" s="65" t="s">
        <v>862</v>
      </c>
      <c r="SRQ8" s="66" t="s">
        <v>863</v>
      </c>
      <c r="SRR8" s="67" t="s">
        <v>864</v>
      </c>
      <c r="SRS8" s="68" t="s">
        <v>865</v>
      </c>
      <c r="SRT8" s="65" t="s">
        <v>862</v>
      </c>
      <c r="SRU8" s="66" t="s">
        <v>863</v>
      </c>
      <c r="SRV8" s="67" t="s">
        <v>864</v>
      </c>
      <c r="SRW8" s="68" t="s">
        <v>865</v>
      </c>
      <c r="SRX8" s="65" t="s">
        <v>862</v>
      </c>
      <c r="SRY8" s="66" t="s">
        <v>863</v>
      </c>
      <c r="SRZ8" s="67" t="s">
        <v>864</v>
      </c>
      <c r="SSA8" s="68" t="s">
        <v>865</v>
      </c>
      <c r="SSB8" s="65" t="s">
        <v>862</v>
      </c>
      <c r="SSC8" s="66" t="s">
        <v>863</v>
      </c>
      <c r="SSD8" s="67" t="s">
        <v>864</v>
      </c>
      <c r="SSE8" s="68" t="s">
        <v>865</v>
      </c>
      <c r="SSF8" s="65" t="s">
        <v>862</v>
      </c>
      <c r="SSG8" s="66" t="s">
        <v>863</v>
      </c>
      <c r="SSH8" s="67" t="s">
        <v>864</v>
      </c>
      <c r="SSI8" s="68" t="s">
        <v>865</v>
      </c>
      <c r="SSJ8" s="65" t="s">
        <v>862</v>
      </c>
      <c r="SSK8" s="66" t="s">
        <v>863</v>
      </c>
      <c r="SSL8" s="67" t="s">
        <v>864</v>
      </c>
      <c r="SSM8" s="68" t="s">
        <v>865</v>
      </c>
      <c r="SSN8" s="65" t="s">
        <v>862</v>
      </c>
      <c r="SSO8" s="66" t="s">
        <v>863</v>
      </c>
      <c r="SSP8" s="67" t="s">
        <v>864</v>
      </c>
      <c r="SSQ8" s="68" t="s">
        <v>865</v>
      </c>
      <c r="SSR8" s="65" t="s">
        <v>862</v>
      </c>
      <c r="SSS8" s="66" t="s">
        <v>863</v>
      </c>
      <c r="SST8" s="67" t="s">
        <v>864</v>
      </c>
      <c r="SSU8" s="68" t="s">
        <v>865</v>
      </c>
      <c r="SSV8" s="65" t="s">
        <v>862</v>
      </c>
      <c r="SSW8" s="66" t="s">
        <v>863</v>
      </c>
      <c r="SSX8" s="67" t="s">
        <v>864</v>
      </c>
      <c r="SSY8" s="68" t="s">
        <v>865</v>
      </c>
      <c r="SSZ8" s="65" t="s">
        <v>862</v>
      </c>
      <c r="STA8" s="66" t="s">
        <v>863</v>
      </c>
      <c r="STB8" s="67" t="s">
        <v>864</v>
      </c>
      <c r="STC8" s="68" t="s">
        <v>865</v>
      </c>
      <c r="STD8" s="65" t="s">
        <v>862</v>
      </c>
      <c r="STE8" s="66" t="s">
        <v>863</v>
      </c>
      <c r="STF8" s="67" t="s">
        <v>864</v>
      </c>
      <c r="STG8" s="68" t="s">
        <v>865</v>
      </c>
      <c r="STH8" s="65" t="s">
        <v>862</v>
      </c>
      <c r="STI8" s="66" t="s">
        <v>863</v>
      </c>
      <c r="STJ8" s="67" t="s">
        <v>864</v>
      </c>
      <c r="STK8" s="68" t="s">
        <v>865</v>
      </c>
      <c r="STL8" s="65" t="s">
        <v>862</v>
      </c>
      <c r="STM8" s="66" t="s">
        <v>863</v>
      </c>
      <c r="STN8" s="67" t="s">
        <v>864</v>
      </c>
      <c r="STO8" s="68" t="s">
        <v>865</v>
      </c>
      <c r="STP8" s="65" t="s">
        <v>862</v>
      </c>
      <c r="STQ8" s="66" t="s">
        <v>863</v>
      </c>
      <c r="STR8" s="67" t="s">
        <v>864</v>
      </c>
      <c r="STS8" s="68" t="s">
        <v>865</v>
      </c>
      <c r="STT8" s="65" t="s">
        <v>862</v>
      </c>
      <c r="STU8" s="66" t="s">
        <v>863</v>
      </c>
      <c r="STV8" s="67" t="s">
        <v>864</v>
      </c>
      <c r="STW8" s="68" t="s">
        <v>865</v>
      </c>
      <c r="STX8" s="65" t="s">
        <v>862</v>
      </c>
      <c r="STY8" s="66" t="s">
        <v>863</v>
      </c>
      <c r="STZ8" s="67" t="s">
        <v>864</v>
      </c>
      <c r="SUA8" s="68" t="s">
        <v>865</v>
      </c>
      <c r="SUB8" s="65" t="s">
        <v>862</v>
      </c>
      <c r="SUC8" s="66" t="s">
        <v>863</v>
      </c>
      <c r="SUD8" s="67" t="s">
        <v>864</v>
      </c>
      <c r="SUE8" s="68" t="s">
        <v>865</v>
      </c>
      <c r="SUF8" s="65" t="s">
        <v>862</v>
      </c>
      <c r="SUG8" s="66" t="s">
        <v>863</v>
      </c>
      <c r="SUH8" s="67" t="s">
        <v>864</v>
      </c>
      <c r="SUI8" s="68" t="s">
        <v>865</v>
      </c>
      <c r="SUJ8" s="65" t="s">
        <v>862</v>
      </c>
      <c r="SUK8" s="66" t="s">
        <v>863</v>
      </c>
      <c r="SUL8" s="67" t="s">
        <v>864</v>
      </c>
      <c r="SUM8" s="68" t="s">
        <v>865</v>
      </c>
      <c r="SUN8" s="65" t="s">
        <v>862</v>
      </c>
      <c r="SUO8" s="66" t="s">
        <v>863</v>
      </c>
      <c r="SUP8" s="67" t="s">
        <v>864</v>
      </c>
      <c r="SUQ8" s="68" t="s">
        <v>865</v>
      </c>
      <c r="SUR8" s="65" t="s">
        <v>862</v>
      </c>
      <c r="SUS8" s="66" t="s">
        <v>863</v>
      </c>
      <c r="SUT8" s="67" t="s">
        <v>864</v>
      </c>
      <c r="SUU8" s="68" t="s">
        <v>865</v>
      </c>
      <c r="SUV8" s="65" t="s">
        <v>862</v>
      </c>
      <c r="SUW8" s="66" t="s">
        <v>863</v>
      </c>
      <c r="SUX8" s="67" t="s">
        <v>864</v>
      </c>
      <c r="SUY8" s="68" t="s">
        <v>865</v>
      </c>
      <c r="SUZ8" s="65" t="s">
        <v>862</v>
      </c>
      <c r="SVA8" s="66" t="s">
        <v>863</v>
      </c>
      <c r="SVB8" s="67" t="s">
        <v>864</v>
      </c>
      <c r="SVC8" s="68" t="s">
        <v>865</v>
      </c>
      <c r="SVD8" s="65" t="s">
        <v>862</v>
      </c>
      <c r="SVE8" s="66" t="s">
        <v>863</v>
      </c>
      <c r="SVF8" s="67" t="s">
        <v>864</v>
      </c>
      <c r="SVG8" s="68" t="s">
        <v>865</v>
      </c>
      <c r="SVH8" s="65" t="s">
        <v>862</v>
      </c>
      <c r="SVI8" s="66" t="s">
        <v>863</v>
      </c>
      <c r="SVJ8" s="67" t="s">
        <v>864</v>
      </c>
      <c r="SVK8" s="68" t="s">
        <v>865</v>
      </c>
      <c r="SVL8" s="65" t="s">
        <v>862</v>
      </c>
      <c r="SVM8" s="66" t="s">
        <v>863</v>
      </c>
      <c r="SVN8" s="67" t="s">
        <v>864</v>
      </c>
      <c r="SVO8" s="68" t="s">
        <v>865</v>
      </c>
      <c r="SVP8" s="65" t="s">
        <v>862</v>
      </c>
      <c r="SVQ8" s="66" t="s">
        <v>863</v>
      </c>
      <c r="SVR8" s="67" t="s">
        <v>864</v>
      </c>
      <c r="SVS8" s="68" t="s">
        <v>865</v>
      </c>
      <c r="SVT8" s="65" t="s">
        <v>862</v>
      </c>
      <c r="SVU8" s="66" t="s">
        <v>863</v>
      </c>
      <c r="SVV8" s="67" t="s">
        <v>864</v>
      </c>
      <c r="SVW8" s="68" t="s">
        <v>865</v>
      </c>
      <c r="SVX8" s="65" t="s">
        <v>862</v>
      </c>
      <c r="SVY8" s="66" t="s">
        <v>863</v>
      </c>
      <c r="SVZ8" s="67" t="s">
        <v>864</v>
      </c>
      <c r="SWA8" s="68" t="s">
        <v>865</v>
      </c>
      <c r="SWB8" s="65" t="s">
        <v>862</v>
      </c>
      <c r="SWC8" s="66" t="s">
        <v>863</v>
      </c>
      <c r="SWD8" s="67" t="s">
        <v>864</v>
      </c>
      <c r="SWE8" s="68" t="s">
        <v>865</v>
      </c>
      <c r="SWF8" s="65" t="s">
        <v>862</v>
      </c>
      <c r="SWG8" s="66" t="s">
        <v>863</v>
      </c>
      <c r="SWH8" s="67" t="s">
        <v>864</v>
      </c>
      <c r="SWI8" s="68" t="s">
        <v>865</v>
      </c>
      <c r="SWJ8" s="65" t="s">
        <v>862</v>
      </c>
      <c r="SWK8" s="66" t="s">
        <v>863</v>
      </c>
      <c r="SWL8" s="67" t="s">
        <v>864</v>
      </c>
      <c r="SWM8" s="68" t="s">
        <v>865</v>
      </c>
      <c r="SWN8" s="65" t="s">
        <v>862</v>
      </c>
      <c r="SWO8" s="66" t="s">
        <v>863</v>
      </c>
      <c r="SWP8" s="67" t="s">
        <v>864</v>
      </c>
      <c r="SWQ8" s="68" t="s">
        <v>865</v>
      </c>
      <c r="SWR8" s="65" t="s">
        <v>862</v>
      </c>
      <c r="SWS8" s="66" t="s">
        <v>863</v>
      </c>
      <c r="SWT8" s="67" t="s">
        <v>864</v>
      </c>
      <c r="SWU8" s="68" t="s">
        <v>865</v>
      </c>
      <c r="SWV8" s="65" t="s">
        <v>862</v>
      </c>
      <c r="SWW8" s="66" t="s">
        <v>863</v>
      </c>
      <c r="SWX8" s="67" t="s">
        <v>864</v>
      </c>
      <c r="SWY8" s="68" t="s">
        <v>865</v>
      </c>
      <c r="SWZ8" s="65" t="s">
        <v>862</v>
      </c>
      <c r="SXA8" s="66" t="s">
        <v>863</v>
      </c>
      <c r="SXB8" s="67" t="s">
        <v>864</v>
      </c>
      <c r="SXC8" s="68" t="s">
        <v>865</v>
      </c>
      <c r="SXD8" s="65" t="s">
        <v>862</v>
      </c>
      <c r="SXE8" s="66" t="s">
        <v>863</v>
      </c>
      <c r="SXF8" s="67" t="s">
        <v>864</v>
      </c>
      <c r="SXG8" s="68" t="s">
        <v>865</v>
      </c>
      <c r="SXH8" s="65" t="s">
        <v>862</v>
      </c>
      <c r="SXI8" s="66" t="s">
        <v>863</v>
      </c>
      <c r="SXJ8" s="67" t="s">
        <v>864</v>
      </c>
      <c r="SXK8" s="68" t="s">
        <v>865</v>
      </c>
      <c r="SXL8" s="65" t="s">
        <v>862</v>
      </c>
      <c r="SXM8" s="66" t="s">
        <v>863</v>
      </c>
      <c r="SXN8" s="67" t="s">
        <v>864</v>
      </c>
      <c r="SXO8" s="68" t="s">
        <v>865</v>
      </c>
      <c r="SXP8" s="65" t="s">
        <v>862</v>
      </c>
      <c r="SXQ8" s="66" t="s">
        <v>863</v>
      </c>
      <c r="SXR8" s="67" t="s">
        <v>864</v>
      </c>
      <c r="SXS8" s="68" t="s">
        <v>865</v>
      </c>
      <c r="SXT8" s="65" t="s">
        <v>862</v>
      </c>
      <c r="SXU8" s="66" t="s">
        <v>863</v>
      </c>
      <c r="SXV8" s="67" t="s">
        <v>864</v>
      </c>
      <c r="SXW8" s="68" t="s">
        <v>865</v>
      </c>
      <c r="SXX8" s="65" t="s">
        <v>862</v>
      </c>
      <c r="SXY8" s="66" t="s">
        <v>863</v>
      </c>
      <c r="SXZ8" s="67" t="s">
        <v>864</v>
      </c>
      <c r="SYA8" s="68" t="s">
        <v>865</v>
      </c>
      <c r="SYB8" s="65" t="s">
        <v>862</v>
      </c>
      <c r="SYC8" s="66" t="s">
        <v>863</v>
      </c>
      <c r="SYD8" s="67" t="s">
        <v>864</v>
      </c>
      <c r="SYE8" s="68" t="s">
        <v>865</v>
      </c>
      <c r="SYF8" s="65" t="s">
        <v>862</v>
      </c>
      <c r="SYG8" s="66" t="s">
        <v>863</v>
      </c>
      <c r="SYH8" s="67" t="s">
        <v>864</v>
      </c>
      <c r="SYI8" s="68" t="s">
        <v>865</v>
      </c>
      <c r="SYJ8" s="65" t="s">
        <v>862</v>
      </c>
      <c r="SYK8" s="66" t="s">
        <v>863</v>
      </c>
      <c r="SYL8" s="67" t="s">
        <v>864</v>
      </c>
      <c r="SYM8" s="68" t="s">
        <v>865</v>
      </c>
      <c r="SYN8" s="65" t="s">
        <v>862</v>
      </c>
      <c r="SYO8" s="66" t="s">
        <v>863</v>
      </c>
      <c r="SYP8" s="67" t="s">
        <v>864</v>
      </c>
      <c r="SYQ8" s="68" t="s">
        <v>865</v>
      </c>
      <c r="SYR8" s="65" t="s">
        <v>862</v>
      </c>
      <c r="SYS8" s="66" t="s">
        <v>863</v>
      </c>
      <c r="SYT8" s="67" t="s">
        <v>864</v>
      </c>
      <c r="SYU8" s="68" t="s">
        <v>865</v>
      </c>
      <c r="SYV8" s="65" t="s">
        <v>862</v>
      </c>
      <c r="SYW8" s="66" t="s">
        <v>863</v>
      </c>
      <c r="SYX8" s="67" t="s">
        <v>864</v>
      </c>
      <c r="SYY8" s="68" t="s">
        <v>865</v>
      </c>
      <c r="SYZ8" s="65" t="s">
        <v>862</v>
      </c>
      <c r="SZA8" s="66" t="s">
        <v>863</v>
      </c>
      <c r="SZB8" s="67" t="s">
        <v>864</v>
      </c>
      <c r="SZC8" s="68" t="s">
        <v>865</v>
      </c>
      <c r="SZD8" s="65" t="s">
        <v>862</v>
      </c>
      <c r="SZE8" s="66" t="s">
        <v>863</v>
      </c>
      <c r="SZF8" s="67" t="s">
        <v>864</v>
      </c>
      <c r="SZG8" s="68" t="s">
        <v>865</v>
      </c>
      <c r="SZH8" s="65" t="s">
        <v>862</v>
      </c>
      <c r="SZI8" s="66" t="s">
        <v>863</v>
      </c>
      <c r="SZJ8" s="67" t="s">
        <v>864</v>
      </c>
      <c r="SZK8" s="68" t="s">
        <v>865</v>
      </c>
      <c r="SZL8" s="65" t="s">
        <v>862</v>
      </c>
      <c r="SZM8" s="66" t="s">
        <v>863</v>
      </c>
      <c r="SZN8" s="67" t="s">
        <v>864</v>
      </c>
      <c r="SZO8" s="68" t="s">
        <v>865</v>
      </c>
      <c r="SZP8" s="65" t="s">
        <v>862</v>
      </c>
      <c r="SZQ8" s="66" t="s">
        <v>863</v>
      </c>
      <c r="SZR8" s="67" t="s">
        <v>864</v>
      </c>
      <c r="SZS8" s="68" t="s">
        <v>865</v>
      </c>
      <c r="SZT8" s="65" t="s">
        <v>862</v>
      </c>
      <c r="SZU8" s="66" t="s">
        <v>863</v>
      </c>
      <c r="SZV8" s="67" t="s">
        <v>864</v>
      </c>
      <c r="SZW8" s="68" t="s">
        <v>865</v>
      </c>
      <c r="SZX8" s="65" t="s">
        <v>862</v>
      </c>
      <c r="SZY8" s="66" t="s">
        <v>863</v>
      </c>
      <c r="SZZ8" s="67" t="s">
        <v>864</v>
      </c>
      <c r="TAA8" s="68" t="s">
        <v>865</v>
      </c>
      <c r="TAB8" s="65" t="s">
        <v>862</v>
      </c>
      <c r="TAC8" s="66" t="s">
        <v>863</v>
      </c>
      <c r="TAD8" s="67" t="s">
        <v>864</v>
      </c>
      <c r="TAE8" s="68" t="s">
        <v>865</v>
      </c>
      <c r="TAF8" s="65" t="s">
        <v>862</v>
      </c>
      <c r="TAG8" s="66" t="s">
        <v>863</v>
      </c>
      <c r="TAH8" s="67" t="s">
        <v>864</v>
      </c>
      <c r="TAI8" s="68" t="s">
        <v>865</v>
      </c>
      <c r="TAJ8" s="65" t="s">
        <v>862</v>
      </c>
      <c r="TAK8" s="66" t="s">
        <v>863</v>
      </c>
      <c r="TAL8" s="67" t="s">
        <v>864</v>
      </c>
      <c r="TAM8" s="68" t="s">
        <v>865</v>
      </c>
      <c r="TAN8" s="65" t="s">
        <v>862</v>
      </c>
      <c r="TAO8" s="66" t="s">
        <v>863</v>
      </c>
      <c r="TAP8" s="67" t="s">
        <v>864</v>
      </c>
      <c r="TAQ8" s="68" t="s">
        <v>865</v>
      </c>
      <c r="TAR8" s="65" t="s">
        <v>862</v>
      </c>
      <c r="TAS8" s="66" t="s">
        <v>863</v>
      </c>
      <c r="TAT8" s="67" t="s">
        <v>864</v>
      </c>
      <c r="TAU8" s="68" t="s">
        <v>865</v>
      </c>
      <c r="TAV8" s="65" t="s">
        <v>862</v>
      </c>
      <c r="TAW8" s="66" t="s">
        <v>863</v>
      </c>
      <c r="TAX8" s="67" t="s">
        <v>864</v>
      </c>
      <c r="TAY8" s="68" t="s">
        <v>865</v>
      </c>
      <c r="TAZ8" s="65" t="s">
        <v>862</v>
      </c>
      <c r="TBA8" s="66" t="s">
        <v>863</v>
      </c>
      <c r="TBB8" s="67" t="s">
        <v>864</v>
      </c>
      <c r="TBC8" s="68" t="s">
        <v>865</v>
      </c>
      <c r="TBD8" s="65" t="s">
        <v>862</v>
      </c>
      <c r="TBE8" s="66" t="s">
        <v>863</v>
      </c>
      <c r="TBF8" s="67" t="s">
        <v>864</v>
      </c>
      <c r="TBG8" s="68" t="s">
        <v>865</v>
      </c>
      <c r="TBH8" s="65" t="s">
        <v>862</v>
      </c>
      <c r="TBI8" s="66" t="s">
        <v>863</v>
      </c>
      <c r="TBJ8" s="67" t="s">
        <v>864</v>
      </c>
      <c r="TBK8" s="68" t="s">
        <v>865</v>
      </c>
      <c r="TBL8" s="65" t="s">
        <v>862</v>
      </c>
      <c r="TBM8" s="66" t="s">
        <v>863</v>
      </c>
      <c r="TBN8" s="67" t="s">
        <v>864</v>
      </c>
      <c r="TBO8" s="68" t="s">
        <v>865</v>
      </c>
      <c r="TBP8" s="65" t="s">
        <v>862</v>
      </c>
      <c r="TBQ8" s="66" t="s">
        <v>863</v>
      </c>
      <c r="TBR8" s="67" t="s">
        <v>864</v>
      </c>
      <c r="TBS8" s="68" t="s">
        <v>865</v>
      </c>
      <c r="TBT8" s="65" t="s">
        <v>862</v>
      </c>
      <c r="TBU8" s="66" t="s">
        <v>863</v>
      </c>
      <c r="TBV8" s="67" t="s">
        <v>864</v>
      </c>
      <c r="TBW8" s="68" t="s">
        <v>865</v>
      </c>
      <c r="TBX8" s="65" t="s">
        <v>862</v>
      </c>
      <c r="TBY8" s="66" t="s">
        <v>863</v>
      </c>
      <c r="TBZ8" s="67" t="s">
        <v>864</v>
      </c>
      <c r="TCA8" s="68" t="s">
        <v>865</v>
      </c>
      <c r="TCB8" s="65" t="s">
        <v>862</v>
      </c>
      <c r="TCC8" s="66" t="s">
        <v>863</v>
      </c>
      <c r="TCD8" s="67" t="s">
        <v>864</v>
      </c>
      <c r="TCE8" s="68" t="s">
        <v>865</v>
      </c>
      <c r="TCF8" s="65" t="s">
        <v>862</v>
      </c>
      <c r="TCG8" s="66" t="s">
        <v>863</v>
      </c>
      <c r="TCH8" s="67" t="s">
        <v>864</v>
      </c>
      <c r="TCI8" s="68" t="s">
        <v>865</v>
      </c>
      <c r="TCJ8" s="65" t="s">
        <v>862</v>
      </c>
      <c r="TCK8" s="66" t="s">
        <v>863</v>
      </c>
      <c r="TCL8" s="67" t="s">
        <v>864</v>
      </c>
      <c r="TCM8" s="68" t="s">
        <v>865</v>
      </c>
      <c r="TCN8" s="65" t="s">
        <v>862</v>
      </c>
      <c r="TCO8" s="66" t="s">
        <v>863</v>
      </c>
      <c r="TCP8" s="67" t="s">
        <v>864</v>
      </c>
      <c r="TCQ8" s="68" t="s">
        <v>865</v>
      </c>
      <c r="TCR8" s="65" t="s">
        <v>862</v>
      </c>
      <c r="TCS8" s="66" t="s">
        <v>863</v>
      </c>
      <c r="TCT8" s="67" t="s">
        <v>864</v>
      </c>
      <c r="TCU8" s="68" t="s">
        <v>865</v>
      </c>
      <c r="TCV8" s="65" t="s">
        <v>862</v>
      </c>
      <c r="TCW8" s="66" t="s">
        <v>863</v>
      </c>
      <c r="TCX8" s="67" t="s">
        <v>864</v>
      </c>
      <c r="TCY8" s="68" t="s">
        <v>865</v>
      </c>
      <c r="TCZ8" s="65" t="s">
        <v>862</v>
      </c>
      <c r="TDA8" s="66" t="s">
        <v>863</v>
      </c>
      <c r="TDB8" s="67" t="s">
        <v>864</v>
      </c>
      <c r="TDC8" s="68" t="s">
        <v>865</v>
      </c>
      <c r="TDD8" s="65" t="s">
        <v>862</v>
      </c>
      <c r="TDE8" s="66" t="s">
        <v>863</v>
      </c>
      <c r="TDF8" s="67" t="s">
        <v>864</v>
      </c>
      <c r="TDG8" s="68" t="s">
        <v>865</v>
      </c>
      <c r="TDH8" s="65" t="s">
        <v>862</v>
      </c>
      <c r="TDI8" s="66" t="s">
        <v>863</v>
      </c>
      <c r="TDJ8" s="67" t="s">
        <v>864</v>
      </c>
      <c r="TDK8" s="68" t="s">
        <v>865</v>
      </c>
      <c r="TDL8" s="65" t="s">
        <v>862</v>
      </c>
      <c r="TDM8" s="66" t="s">
        <v>863</v>
      </c>
      <c r="TDN8" s="67" t="s">
        <v>864</v>
      </c>
      <c r="TDO8" s="68" t="s">
        <v>865</v>
      </c>
      <c r="TDP8" s="65" t="s">
        <v>862</v>
      </c>
      <c r="TDQ8" s="66" t="s">
        <v>863</v>
      </c>
      <c r="TDR8" s="67" t="s">
        <v>864</v>
      </c>
      <c r="TDS8" s="68" t="s">
        <v>865</v>
      </c>
      <c r="TDT8" s="65" t="s">
        <v>862</v>
      </c>
      <c r="TDU8" s="66" t="s">
        <v>863</v>
      </c>
      <c r="TDV8" s="67" t="s">
        <v>864</v>
      </c>
      <c r="TDW8" s="68" t="s">
        <v>865</v>
      </c>
      <c r="TDX8" s="65" t="s">
        <v>862</v>
      </c>
      <c r="TDY8" s="66" t="s">
        <v>863</v>
      </c>
      <c r="TDZ8" s="67" t="s">
        <v>864</v>
      </c>
      <c r="TEA8" s="68" t="s">
        <v>865</v>
      </c>
      <c r="TEB8" s="65" t="s">
        <v>862</v>
      </c>
      <c r="TEC8" s="66" t="s">
        <v>863</v>
      </c>
      <c r="TED8" s="67" t="s">
        <v>864</v>
      </c>
      <c r="TEE8" s="68" t="s">
        <v>865</v>
      </c>
      <c r="TEF8" s="65" t="s">
        <v>862</v>
      </c>
      <c r="TEG8" s="66" t="s">
        <v>863</v>
      </c>
      <c r="TEH8" s="67" t="s">
        <v>864</v>
      </c>
      <c r="TEI8" s="68" t="s">
        <v>865</v>
      </c>
      <c r="TEJ8" s="65" t="s">
        <v>862</v>
      </c>
      <c r="TEK8" s="66" t="s">
        <v>863</v>
      </c>
      <c r="TEL8" s="67" t="s">
        <v>864</v>
      </c>
      <c r="TEM8" s="68" t="s">
        <v>865</v>
      </c>
      <c r="TEN8" s="65" t="s">
        <v>862</v>
      </c>
      <c r="TEO8" s="66" t="s">
        <v>863</v>
      </c>
      <c r="TEP8" s="67" t="s">
        <v>864</v>
      </c>
      <c r="TEQ8" s="68" t="s">
        <v>865</v>
      </c>
      <c r="TER8" s="65" t="s">
        <v>862</v>
      </c>
      <c r="TES8" s="66" t="s">
        <v>863</v>
      </c>
      <c r="TET8" s="67" t="s">
        <v>864</v>
      </c>
      <c r="TEU8" s="68" t="s">
        <v>865</v>
      </c>
      <c r="TEV8" s="65" t="s">
        <v>862</v>
      </c>
      <c r="TEW8" s="66" t="s">
        <v>863</v>
      </c>
      <c r="TEX8" s="67" t="s">
        <v>864</v>
      </c>
      <c r="TEY8" s="68" t="s">
        <v>865</v>
      </c>
      <c r="TEZ8" s="65" t="s">
        <v>862</v>
      </c>
      <c r="TFA8" s="66" t="s">
        <v>863</v>
      </c>
      <c r="TFB8" s="67" t="s">
        <v>864</v>
      </c>
      <c r="TFC8" s="68" t="s">
        <v>865</v>
      </c>
      <c r="TFD8" s="65" t="s">
        <v>862</v>
      </c>
      <c r="TFE8" s="66" t="s">
        <v>863</v>
      </c>
      <c r="TFF8" s="67" t="s">
        <v>864</v>
      </c>
      <c r="TFG8" s="68" t="s">
        <v>865</v>
      </c>
      <c r="TFH8" s="65" t="s">
        <v>862</v>
      </c>
      <c r="TFI8" s="66" t="s">
        <v>863</v>
      </c>
      <c r="TFJ8" s="67" t="s">
        <v>864</v>
      </c>
      <c r="TFK8" s="68" t="s">
        <v>865</v>
      </c>
      <c r="TFL8" s="65" t="s">
        <v>862</v>
      </c>
      <c r="TFM8" s="66" t="s">
        <v>863</v>
      </c>
      <c r="TFN8" s="67" t="s">
        <v>864</v>
      </c>
      <c r="TFO8" s="68" t="s">
        <v>865</v>
      </c>
      <c r="TFP8" s="65" t="s">
        <v>862</v>
      </c>
      <c r="TFQ8" s="66" t="s">
        <v>863</v>
      </c>
      <c r="TFR8" s="67" t="s">
        <v>864</v>
      </c>
      <c r="TFS8" s="68" t="s">
        <v>865</v>
      </c>
      <c r="TFT8" s="65" t="s">
        <v>862</v>
      </c>
      <c r="TFU8" s="66" t="s">
        <v>863</v>
      </c>
      <c r="TFV8" s="67" t="s">
        <v>864</v>
      </c>
      <c r="TFW8" s="68" t="s">
        <v>865</v>
      </c>
      <c r="TFX8" s="65" t="s">
        <v>862</v>
      </c>
      <c r="TFY8" s="66" t="s">
        <v>863</v>
      </c>
      <c r="TFZ8" s="67" t="s">
        <v>864</v>
      </c>
      <c r="TGA8" s="68" t="s">
        <v>865</v>
      </c>
      <c r="TGB8" s="65" t="s">
        <v>862</v>
      </c>
      <c r="TGC8" s="66" t="s">
        <v>863</v>
      </c>
      <c r="TGD8" s="67" t="s">
        <v>864</v>
      </c>
      <c r="TGE8" s="68" t="s">
        <v>865</v>
      </c>
      <c r="TGF8" s="65" t="s">
        <v>862</v>
      </c>
      <c r="TGG8" s="66" t="s">
        <v>863</v>
      </c>
      <c r="TGH8" s="67" t="s">
        <v>864</v>
      </c>
      <c r="TGI8" s="68" t="s">
        <v>865</v>
      </c>
      <c r="TGJ8" s="65" t="s">
        <v>862</v>
      </c>
      <c r="TGK8" s="66" t="s">
        <v>863</v>
      </c>
      <c r="TGL8" s="67" t="s">
        <v>864</v>
      </c>
      <c r="TGM8" s="68" t="s">
        <v>865</v>
      </c>
      <c r="TGN8" s="65" t="s">
        <v>862</v>
      </c>
      <c r="TGO8" s="66" t="s">
        <v>863</v>
      </c>
      <c r="TGP8" s="67" t="s">
        <v>864</v>
      </c>
      <c r="TGQ8" s="68" t="s">
        <v>865</v>
      </c>
      <c r="TGR8" s="65" t="s">
        <v>862</v>
      </c>
      <c r="TGS8" s="66" t="s">
        <v>863</v>
      </c>
      <c r="TGT8" s="67" t="s">
        <v>864</v>
      </c>
      <c r="TGU8" s="68" t="s">
        <v>865</v>
      </c>
      <c r="TGV8" s="65" t="s">
        <v>862</v>
      </c>
      <c r="TGW8" s="66" t="s">
        <v>863</v>
      </c>
      <c r="TGX8" s="67" t="s">
        <v>864</v>
      </c>
      <c r="TGY8" s="68" t="s">
        <v>865</v>
      </c>
      <c r="TGZ8" s="65" t="s">
        <v>862</v>
      </c>
      <c r="THA8" s="66" t="s">
        <v>863</v>
      </c>
      <c r="THB8" s="67" t="s">
        <v>864</v>
      </c>
      <c r="THC8" s="68" t="s">
        <v>865</v>
      </c>
      <c r="THD8" s="65" t="s">
        <v>862</v>
      </c>
      <c r="THE8" s="66" t="s">
        <v>863</v>
      </c>
      <c r="THF8" s="67" t="s">
        <v>864</v>
      </c>
      <c r="THG8" s="68" t="s">
        <v>865</v>
      </c>
      <c r="THH8" s="65" t="s">
        <v>862</v>
      </c>
      <c r="THI8" s="66" t="s">
        <v>863</v>
      </c>
      <c r="THJ8" s="67" t="s">
        <v>864</v>
      </c>
      <c r="THK8" s="68" t="s">
        <v>865</v>
      </c>
      <c r="THL8" s="65" t="s">
        <v>862</v>
      </c>
      <c r="THM8" s="66" t="s">
        <v>863</v>
      </c>
      <c r="THN8" s="67" t="s">
        <v>864</v>
      </c>
      <c r="THO8" s="68" t="s">
        <v>865</v>
      </c>
      <c r="THP8" s="65" t="s">
        <v>862</v>
      </c>
      <c r="THQ8" s="66" t="s">
        <v>863</v>
      </c>
      <c r="THR8" s="67" t="s">
        <v>864</v>
      </c>
      <c r="THS8" s="68" t="s">
        <v>865</v>
      </c>
      <c r="THT8" s="65" t="s">
        <v>862</v>
      </c>
      <c r="THU8" s="66" t="s">
        <v>863</v>
      </c>
      <c r="THV8" s="67" t="s">
        <v>864</v>
      </c>
      <c r="THW8" s="68" t="s">
        <v>865</v>
      </c>
      <c r="THX8" s="65" t="s">
        <v>862</v>
      </c>
      <c r="THY8" s="66" t="s">
        <v>863</v>
      </c>
      <c r="THZ8" s="67" t="s">
        <v>864</v>
      </c>
      <c r="TIA8" s="68" t="s">
        <v>865</v>
      </c>
      <c r="TIB8" s="65" t="s">
        <v>862</v>
      </c>
      <c r="TIC8" s="66" t="s">
        <v>863</v>
      </c>
      <c r="TID8" s="67" t="s">
        <v>864</v>
      </c>
      <c r="TIE8" s="68" t="s">
        <v>865</v>
      </c>
      <c r="TIF8" s="65" t="s">
        <v>862</v>
      </c>
      <c r="TIG8" s="66" t="s">
        <v>863</v>
      </c>
      <c r="TIH8" s="67" t="s">
        <v>864</v>
      </c>
      <c r="TII8" s="68" t="s">
        <v>865</v>
      </c>
      <c r="TIJ8" s="65" t="s">
        <v>862</v>
      </c>
      <c r="TIK8" s="66" t="s">
        <v>863</v>
      </c>
      <c r="TIL8" s="67" t="s">
        <v>864</v>
      </c>
      <c r="TIM8" s="68" t="s">
        <v>865</v>
      </c>
      <c r="TIN8" s="65" t="s">
        <v>862</v>
      </c>
      <c r="TIO8" s="66" t="s">
        <v>863</v>
      </c>
      <c r="TIP8" s="67" t="s">
        <v>864</v>
      </c>
      <c r="TIQ8" s="68" t="s">
        <v>865</v>
      </c>
      <c r="TIR8" s="65" t="s">
        <v>862</v>
      </c>
      <c r="TIS8" s="66" t="s">
        <v>863</v>
      </c>
      <c r="TIT8" s="67" t="s">
        <v>864</v>
      </c>
      <c r="TIU8" s="68" t="s">
        <v>865</v>
      </c>
      <c r="TIV8" s="65" t="s">
        <v>862</v>
      </c>
      <c r="TIW8" s="66" t="s">
        <v>863</v>
      </c>
      <c r="TIX8" s="67" t="s">
        <v>864</v>
      </c>
      <c r="TIY8" s="68" t="s">
        <v>865</v>
      </c>
      <c r="TIZ8" s="65" t="s">
        <v>862</v>
      </c>
      <c r="TJA8" s="66" t="s">
        <v>863</v>
      </c>
      <c r="TJB8" s="67" t="s">
        <v>864</v>
      </c>
      <c r="TJC8" s="68" t="s">
        <v>865</v>
      </c>
      <c r="TJD8" s="65" t="s">
        <v>862</v>
      </c>
      <c r="TJE8" s="66" t="s">
        <v>863</v>
      </c>
      <c r="TJF8" s="67" t="s">
        <v>864</v>
      </c>
      <c r="TJG8" s="68" t="s">
        <v>865</v>
      </c>
      <c r="TJH8" s="65" t="s">
        <v>862</v>
      </c>
      <c r="TJI8" s="66" t="s">
        <v>863</v>
      </c>
      <c r="TJJ8" s="67" t="s">
        <v>864</v>
      </c>
      <c r="TJK8" s="68" t="s">
        <v>865</v>
      </c>
      <c r="TJL8" s="65" t="s">
        <v>862</v>
      </c>
      <c r="TJM8" s="66" t="s">
        <v>863</v>
      </c>
      <c r="TJN8" s="67" t="s">
        <v>864</v>
      </c>
      <c r="TJO8" s="68" t="s">
        <v>865</v>
      </c>
      <c r="TJP8" s="65" t="s">
        <v>862</v>
      </c>
      <c r="TJQ8" s="66" t="s">
        <v>863</v>
      </c>
      <c r="TJR8" s="67" t="s">
        <v>864</v>
      </c>
      <c r="TJS8" s="68" t="s">
        <v>865</v>
      </c>
      <c r="TJT8" s="65" t="s">
        <v>862</v>
      </c>
      <c r="TJU8" s="66" t="s">
        <v>863</v>
      </c>
      <c r="TJV8" s="67" t="s">
        <v>864</v>
      </c>
      <c r="TJW8" s="68" t="s">
        <v>865</v>
      </c>
      <c r="TJX8" s="65" t="s">
        <v>862</v>
      </c>
      <c r="TJY8" s="66" t="s">
        <v>863</v>
      </c>
      <c r="TJZ8" s="67" t="s">
        <v>864</v>
      </c>
      <c r="TKA8" s="68" t="s">
        <v>865</v>
      </c>
      <c r="TKB8" s="65" t="s">
        <v>862</v>
      </c>
      <c r="TKC8" s="66" t="s">
        <v>863</v>
      </c>
      <c r="TKD8" s="67" t="s">
        <v>864</v>
      </c>
      <c r="TKE8" s="68" t="s">
        <v>865</v>
      </c>
      <c r="TKF8" s="65" t="s">
        <v>862</v>
      </c>
      <c r="TKG8" s="66" t="s">
        <v>863</v>
      </c>
      <c r="TKH8" s="67" t="s">
        <v>864</v>
      </c>
      <c r="TKI8" s="68" t="s">
        <v>865</v>
      </c>
      <c r="TKJ8" s="65" t="s">
        <v>862</v>
      </c>
      <c r="TKK8" s="66" t="s">
        <v>863</v>
      </c>
      <c r="TKL8" s="67" t="s">
        <v>864</v>
      </c>
      <c r="TKM8" s="68" t="s">
        <v>865</v>
      </c>
      <c r="TKN8" s="65" t="s">
        <v>862</v>
      </c>
      <c r="TKO8" s="66" t="s">
        <v>863</v>
      </c>
      <c r="TKP8" s="67" t="s">
        <v>864</v>
      </c>
      <c r="TKQ8" s="68" t="s">
        <v>865</v>
      </c>
      <c r="TKR8" s="65" t="s">
        <v>862</v>
      </c>
      <c r="TKS8" s="66" t="s">
        <v>863</v>
      </c>
      <c r="TKT8" s="67" t="s">
        <v>864</v>
      </c>
      <c r="TKU8" s="68" t="s">
        <v>865</v>
      </c>
      <c r="TKV8" s="65" t="s">
        <v>862</v>
      </c>
      <c r="TKW8" s="66" t="s">
        <v>863</v>
      </c>
      <c r="TKX8" s="67" t="s">
        <v>864</v>
      </c>
      <c r="TKY8" s="68" t="s">
        <v>865</v>
      </c>
      <c r="TKZ8" s="65" t="s">
        <v>862</v>
      </c>
      <c r="TLA8" s="66" t="s">
        <v>863</v>
      </c>
      <c r="TLB8" s="67" t="s">
        <v>864</v>
      </c>
      <c r="TLC8" s="68" t="s">
        <v>865</v>
      </c>
      <c r="TLD8" s="65" t="s">
        <v>862</v>
      </c>
      <c r="TLE8" s="66" t="s">
        <v>863</v>
      </c>
      <c r="TLF8" s="67" t="s">
        <v>864</v>
      </c>
      <c r="TLG8" s="68" t="s">
        <v>865</v>
      </c>
      <c r="TLH8" s="65" t="s">
        <v>862</v>
      </c>
      <c r="TLI8" s="66" t="s">
        <v>863</v>
      </c>
      <c r="TLJ8" s="67" t="s">
        <v>864</v>
      </c>
      <c r="TLK8" s="68" t="s">
        <v>865</v>
      </c>
      <c r="TLL8" s="65" t="s">
        <v>862</v>
      </c>
      <c r="TLM8" s="66" t="s">
        <v>863</v>
      </c>
      <c r="TLN8" s="67" t="s">
        <v>864</v>
      </c>
      <c r="TLO8" s="68" t="s">
        <v>865</v>
      </c>
      <c r="TLP8" s="65" t="s">
        <v>862</v>
      </c>
      <c r="TLQ8" s="66" t="s">
        <v>863</v>
      </c>
      <c r="TLR8" s="67" t="s">
        <v>864</v>
      </c>
      <c r="TLS8" s="68" t="s">
        <v>865</v>
      </c>
      <c r="TLT8" s="65" t="s">
        <v>862</v>
      </c>
      <c r="TLU8" s="66" t="s">
        <v>863</v>
      </c>
      <c r="TLV8" s="67" t="s">
        <v>864</v>
      </c>
      <c r="TLW8" s="68" t="s">
        <v>865</v>
      </c>
      <c r="TLX8" s="65" t="s">
        <v>862</v>
      </c>
      <c r="TLY8" s="66" t="s">
        <v>863</v>
      </c>
      <c r="TLZ8" s="67" t="s">
        <v>864</v>
      </c>
      <c r="TMA8" s="68" t="s">
        <v>865</v>
      </c>
      <c r="TMB8" s="65" t="s">
        <v>862</v>
      </c>
      <c r="TMC8" s="66" t="s">
        <v>863</v>
      </c>
      <c r="TMD8" s="67" t="s">
        <v>864</v>
      </c>
      <c r="TME8" s="68" t="s">
        <v>865</v>
      </c>
      <c r="TMF8" s="65" t="s">
        <v>862</v>
      </c>
      <c r="TMG8" s="66" t="s">
        <v>863</v>
      </c>
      <c r="TMH8" s="67" t="s">
        <v>864</v>
      </c>
      <c r="TMI8" s="68" t="s">
        <v>865</v>
      </c>
      <c r="TMJ8" s="65" t="s">
        <v>862</v>
      </c>
      <c r="TMK8" s="66" t="s">
        <v>863</v>
      </c>
      <c r="TML8" s="67" t="s">
        <v>864</v>
      </c>
      <c r="TMM8" s="68" t="s">
        <v>865</v>
      </c>
      <c r="TMN8" s="65" t="s">
        <v>862</v>
      </c>
      <c r="TMO8" s="66" t="s">
        <v>863</v>
      </c>
      <c r="TMP8" s="67" t="s">
        <v>864</v>
      </c>
      <c r="TMQ8" s="68" t="s">
        <v>865</v>
      </c>
      <c r="TMR8" s="65" t="s">
        <v>862</v>
      </c>
      <c r="TMS8" s="66" t="s">
        <v>863</v>
      </c>
      <c r="TMT8" s="67" t="s">
        <v>864</v>
      </c>
      <c r="TMU8" s="68" t="s">
        <v>865</v>
      </c>
      <c r="TMV8" s="65" t="s">
        <v>862</v>
      </c>
      <c r="TMW8" s="66" t="s">
        <v>863</v>
      </c>
      <c r="TMX8" s="67" t="s">
        <v>864</v>
      </c>
      <c r="TMY8" s="68" t="s">
        <v>865</v>
      </c>
      <c r="TMZ8" s="65" t="s">
        <v>862</v>
      </c>
      <c r="TNA8" s="66" t="s">
        <v>863</v>
      </c>
      <c r="TNB8" s="67" t="s">
        <v>864</v>
      </c>
      <c r="TNC8" s="68" t="s">
        <v>865</v>
      </c>
      <c r="TND8" s="65" t="s">
        <v>862</v>
      </c>
      <c r="TNE8" s="66" t="s">
        <v>863</v>
      </c>
      <c r="TNF8" s="67" t="s">
        <v>864</v>
      </c>
      <c r="TNG8" s="68" t="s">
        <v>865</v>
      </c>
      <c r="TNH8" s="65" t="s">
        <v>862</v>
      </c>
      <c r="TNI8" s="66" t="s">
        <v>863</v>
      </c>
      <c r="TNJ8" s="67" t="s">
        <v>864</v>
      </c>
      <c r="TNK8" s="68" t="s">
        <v>865</v>
      </c>
      <c r="TNL8" s="65" t="s">
        <v>862</v>
      </c>
      <c r="TNM8" s="66" t="s">
        <v>863</v>
      </c>
      <c r="TNN8" s="67" t="s">
        <v>864</v>
      </c>
      <c r="TNO8" s="68" t="s">
        <v>865</v>
      </c>
      <c r="TNP8" s="65" t="s">
        <v>862</v>
      </c>
      <c r="TNQ8" s="66" t="s">
        <v>863</v>
      </c>
      <c r="TNR8" s="67" t="s">
        <v>864</v>
      </c>
      <c r="TNS8" s="68" t="s">
        <v>865</v>
      </c>
      <c r="TNT8" s="65" t="s">
        <v>862</v>
      </c>
      <c r="TNU8" s="66" t="s">
        <v>863</v>
      </c>
      <c r="TNV8" s="67" t="s">
        <v>864</v>
      </c>
      <c r="TNW8" s="68" t="s">
        <v>865</v>
      </c>
      <c r="TNX8" s="65" t="s">
        <v>862</v>
      </c>
      <c r="TNY8" s="66" t="s">
        <v>863</v>
      </c>
      <c r="TNZ8" s="67" t="s">
        <v>864</v>
      </c>
      <c r="TOA8" s="68" t="s">
        <v>865</v>
      </c>
      <c r="TOB8" s="65" t="s">
        <v>862</v>
      </c>
      <c r="TOC8" s="66" t="s">
        <v>863</v>
      </c>
      <c r="TOD8" s="67" t="s">
        <v>864</v>
      </c>
      <c r="TOE8" s="68" t="s">
        <v>865</v>
      </c>
      <c r="TOF8" s="65" t="s">
        <v>862</v>
      </c>
      <c r="TOG8" s="66" t="s">
        <v>863</v>
      </c>
      <c r="TOH8" s="67" t="s">
        <v>864</v>
      </c>
      <c r="TOI8" s="68" t="s">
        <v>865</v>
      </c>
      <c r="TOJ8" s="65" t="s">
        <v>862</v>
      </c>
      <c r="TOK8" s="66" t="s">
        <v>863</v>
      </c>
      <c r="TOL8" s="67" t="s">
        <v>864</v>
      </c>
      <c r="TOM8" s="68" t="s">
        <v>865</v>
      </c>
      <c r="TON8" s="65" t="s">
        <v>862</v>
      </c>
      <c r="TOO8" s="66" t="s">
        <v>863</v>
      </c>
      <c r="TOP8" s="67" t="s">
        <v>864</v>
      </c>
      <c r="TOQ8" s="68" t="s">
        <v>865</v>
      </c>
      <c r="TOR8" s="65" t="s">
        <v>862</v>
      </c>
      <c r="TOS8" s="66" t="s">
        <v>863</v>
      </c>
      <c r="TOT8" s="67" t="s">
        <v>864</v>
      </c>
      <c r="TOU8" s="68" t="s">
        <v>865</v>
      </c>
      <c r="TOV8" s="65" t="s">
        <v>862</v>
      </c>
      <c r="TOW8" s="66" t="s">
        <v>863</v>
      </c>
      <c r="TOX8" s="67" t="s">
        <v>864</v>
      </c>
      <c r="TOY8" s="68" t="s">
        <v>865</v>
      </c>
      <c r="TOZ8" s="65" t="s">
        <v>862</v>
      </c>
      <c r="TPA8" s="66" t="s">
        <v>863</v>
      </c>
      <c r="TPB8" s="67" t="s">
        <v>864</v>
      </c>
      <c r="TPC8" s="68" t="s">
        <v>865</v>
      </c>
      <c r="TPD8" s="65" t="s">
        <v>862</v>
      </c>
      <c r="TPE8" s="66" t="s">
        <v>863</v>
      </c>
      <c r="TPF8" s="67" t="s">
        <v>864</v>
      </c>
      <c r="TPG8" s="68" t="s">
        <v>865</v>
      </c>
      <c r="TPH8" s="65" t="s">
        <v>862</v>
      </c>
      <c r="TPI8" s="66" t="s">
        <v>863</v>
      </c>
      <c r="TPJ8" s="67" t="s">
        <v>864</v>
      </c>
      <c r="TPK8" s="68" t="s">
        <v>865</v>
      </c>
      <c r="TPL8" s="65" t="s">
        <v>862</v>
      </c>
      <c r="TPM8" s="66" t="s">
        <v>863</v>
      </c>
      <c r="TPN8" s="67" t="s">
        <v>864</v>
      </c>
      <c r="TPO8" s="68" t="s">
        <v>865</v>
      </c>
      <c r="TPP8" s="65" t="s">
        <v>862</v>
      </c>
      <c r="TPQ8" s="66" t="s">
        <v>863</v>
      </c>
      <c r="TPR8" s="67" t="s">
        <v>864</v>
      </c>
      <c r="TPS8" s="68" t="s">
        <v>865</v>
      </c>
      <c r="TPT8" s="65" t="s">
        <v>862</v>
      </c>
      <c r="TPU8" s="66" t="s">
        <v>863</v>
      </c>
      <c r="TPV8" s="67" t="s">
        <v>864</v>
      </c>
      <c r="TPW8" s="68" t="s">
        <v>865</v>
      </c>
      <c r="TPX8" s="65" t="s">
        <v>862</v>
      </c>
      <c r="TPY8" s="66" t="s">
        <v>863</v>
      </c>
      <c r="TPZ8" s="67" t="s">
        <v>864</v>
      </c>
      <c r="TQA8" s="68" t="s">
        <v>865</v>
      </c>
      <c r="TQB8" s="65" t="s">
        <v>862</v>
      </c>
      <c r="TQC8" s="66" t="s">
        <v>863</v>
      </c>
      <c r="TQD8" s="67" t="s">
        <v>864</v>
      </c>
      <c r="TQE8" s="68" t="s">
        <v>865</v>
      </c>
      <c r="TQF8" s="65" t="s">
        <v>862</v>
      </c>
      <c r="TQG8" s="66" t="s">
        <v>863</v>
      </c>
      <c r="TQH8" s="67" t="s">
        <v>864</v>
      </c>
      <c r="TQI8" s="68" t="s">
        <v>865</v>
      </c>
      <c r="TQJ8" s="65" t="s">
        <v>862</v>
      </c>
      <c r="TQK8" s="66" t="s">
        <v>863</v>
      </c>
      <c r="TQL8" s="67" t="s">
        <v>864</v>
      </c>
      <c r="TQM8" s="68" t="s">
        <v>865</v>
      </c>
      <c r="TQN8" s="65" t="s">
        <v>862</v>
      </c>
      <c r="TQO8" s="66" t="s">
        <v>863</v>
      </c>
      <c r="TQP8" s="67" t="s">
        <v>864</v>
      </c>
      <c r="TQQ8" s="68" t="s">
        <v>865</v>
      </c>
      <c r="TQR8" s="65" t="s">
        <v>862</v>
      </c>
      <c r="TQS8" s="66" t="s">
        <v>863</v>
      </c>
      <c r="TQT8" s="67" t="s">
        <v>864</v>
      </c>
      <c r="TQU8" s="68" t="s">
        <v>865</v>
      </c>
      <c r="TQV8" s="65" t="s">
        <v>862</v>
      </c>
      <c r="TQW8" s="66" t="s">
        <v>863</v>
      </c>
      <c r="TQX8" s="67" t="s">
        <v>864</v>
      </c>
      <c r="TQY8" s="68" t="s">
        <v>865</v>
      </c>
      <c r="TQZ8" s="65" t="s">
        <v>862</v>
      </c>
      <c r="TRA8" s="66" t="s">
        <v>863</v>
      </c>
      <c r="TRB8" s="67" t="s">
        <v>864</v>
      </c>
      <c r="TRC8" s="68" t="s">
        <v>865</v>
      </c>
      <c r="TRD8" s="65" t="s">
        <v>862</v>
      </c>
      <c r="TRE8" s="66" t="s">
        <v>863</v>
      </c>
      <c r="TRF8" s="67" t="s">
        <v>864</v>
      </c>
      <c r="TRG8" s="68" t="s">
        <v>865</v>
      </c>
      <c r="TRH8" s="65" t="s">
        <v>862</v>
      </c>
      <c r="TRI8" s="66" t="s">
        <v>863</v>
      </c>
      <c r="TRJ8" s="67" t="s">
        <v>864</v>
      </c>
      <c r="TRK8" s="68" t="s">
        <v>865</v>
      </c>
      <c r="TRL8" s="65" t="s">
        <v>862</v>
      </c>
      <c r="TRM8" s="66" t="s">
        <v>863</v>
      </c>
      <c r="TRN8" s="67" t="s">
        <v>864</v>
      </c>
      <c r="TRO8" s="68" t="s">
        <v>865</v>
      </c>
      <c r="TRP8" s="65" t="s">
        <v>862</v>
      </c>
      <c r="TRQ8" s="66" t="s">
        <v>863</v>
      </c>
      <c r="TRR8" s="67" t="s">
        <v>864</v>
      </c>
      <c r="TRS8" s="68" t="s">
        <v>865</v>
      </c>
      <c r="TRT8" s="65" t="s">
        <v>862</v>
      </c>
      <c r="TRU8" s="66" t="s">
        <v>863</v>
      </c>
      <c r="TRV8" s="67" t="s">
        <v>864</v>
      </c>
      <c r="TRW8" s="68" t="s">
        <v>865</v>
      </c>
      <c r="TRX8" s="65" t="s">
        <v>862</v>
      </c>
      <c r="TRY8" s="66" t="s">
        <v>863</v>
      </c>
      <c r="TRZ8" s="67" t="s">
        <v>864</v>
      </c>
      <c r="TSA8" s="68" t="s">
        <v>865</v>
      </c>
      <c r="TSB8" s="65" t="s">
        <v>862</v>
      </c>
      <c r="TSC8" s="66" t="s">
        <v>863</v>
      </c>
      <c r="TSD8" s="67" t="s">
        <v>864</v>
      </c>
      <c r="TSE8" s="68" t="s">
        <v>865</v>
      </c>
      <c r="TSF8" s="65" t="s">
        <v>862</v>
      </c>
      <c r="TSG8" s="66" t="s">
        <v>863</v>
      </c>
      <c r="TSH8" s="67" t="s">
        <v>864</v>
      </c>
      <c r="TSI8" s="68" t="s">
        <v>865</v>
      </c>
      <c r="TSJ8" s="65" t="s">
        <v>862</v>
      </c>
      <c r="TSK8" s="66" t="s">
        <v>863</v>
      </c>
      <c r="TSL8" s="67" t="s">
        <v>864</v>
      </c>
      <c r="TSM8" s="68" t="s">
        <v>865</v>
      </c>
      <c r="TSN8" s="65" t="s">
        <v>862</v>
      </c>
      <c r="TSO8" s="66" t="s">
        <v>863</v>
      </c>
      <c r="TSP8" s="67" t="s">
        <v>864</v>
      </c>
      <c r="TSQ8" s="68" t="s">
        <v>865</v>
      </c>
      <c r="TSR8" s="65" t="s">
        <v>862</v>
      </c>
      <c r="TSS8" s="66" t="s">
        <v>863</v>
      </c>
      <c r="TST8" s="67" t="s">
        <v>864</v>
      </c>
      <c r="TSU8" s="68" t="s">
        <v>865</v>
      </c>
      <c r="TSV8" s="65" t="s">
        <v>862</v>
      </c>
      <c r="TSW8" s="66" t="s">
        <v>863</v>
      </c>
      <c r="TSX8" s="67" t="s">
        <v>864</v>
      </c>
      <c r="TSY8" s="68" t="s">
        <v>865</v>
      </c>
      <c r="TSZ8" s="65" t="s">
        <v>862</v>
      </c>
      <c r="TTA8" s="66" t="s">
        <v>863</v>
      </c>
      <c r="TTB8" s="67" t="s">
        <v>864</v>
      </c>
      <c r="TTC8" s="68" t="s">
        <v>865</v>
      </c>
      <c r="TTD8" s="65" t="s">
        <v>862</v>
      </c>
      <c r="TTE8" s="66" t="s">
        <v>863</v>
      </c>
      <c r="TTF8" s="67" t="s">
        <v>864</v>
      </c>
      <c r="TTG8" s="68" t="s">
        <v>865</v>
      </c>
      <c r="TTH8" s="65" t="s">
        <v>862</v>
      </c>
      <c r="TTI8" s="66" t="s">
        <v>863</v>
      </c>
      <c r="TTJ8" s="67" t="s">
        <v>864</v>
      </c>
      <c r="TTK8" s="68" t="s">
        <v>865</v>
      </c>
      <c r="TTL8" s="65" t="s">
        <v>862</v>
      </c>
      <c r="TTM8" s="66" t="s">
        <v>863</v>
      </c>
      <c r="TTN8" s="67" t="s">
        <v>864</v>
      </c>
      <c r="TTO8" s="68" t="s">
        <v>865</v>
      </c>
      <c r="TTP8" s="65" t="s">
        <v>862</v>
      </c>
      <c r="TTQ8" s="66" t="s">
        <v>863</v>
      </c>
      <c r="TTR8" s="67" t="s">
        <v>864</v>
      </c>
      <c r="TTS8" s="68" t="s">
        <v>865</v>
      </c>
      <c r="TTT8" s="65" t="s">
        <v>862</v>
      </c>
      <c r="TTU8" s="66" t="s">
        <v>863</v>
      </c>
      <c r="TTV8" s="67" t="s">
        <v>864</v>
      </c>
      <c r="TTW8" s="68" t="s">
        <v>865</v>
      </c>
      <c r="TTX8" s="65" t="s">
        <v>862</v>
      </c>
      <c r="TTY8" s="66" t="s">
        <v>863</v>
      </c>
      <c r="TTZ8" s="67" t="s">
        <v>864</v>
      </c>
      <c r="TUA8" s="68" t="s">
        <v>865</v>
      </c>
      <c r="TUB8" s="65" t="s">
        <v>862</v>
      </c>
      <c r="TUC8" s="66" t="s">
        <v>863</v>
      </c>
      <c r="TUD8" s="67" t="s">
        <v>864</v>
      </c>
      <c r="TUE8" s="68" t="s">
        <v>865</v>
      </c>
      <c r="TUF8" s="65" t="s">
        <v>862</v>
      </c>
      <c r="TUG8" s="66" t="s">
        <v>863</v>
      </c>
      <c r="TUH8" s="67" t="s">
        <v>864</v>
      </c>
      <c r="TUI8" s="68" t="s">
        <v>865</v>
      </c>
      <c r="TUJ8" s="65" t="s">
        <v>862</v>
      </c>
      <c r="TUK8" s="66" t="s">
        <v>863</v>
      </c>
      <c r="TUL8" s="67" t="s">
        <v>864</v>
      </c>
      <c r="TUM8" s="68" t="s">
        <v>865</v>
      </c>
      <c r="TUN8" s="65" t="s">
        <v>862</v>
      </c>
      <c r="TUO8" s="66" t="s">
        <v>863</v>
      </c>
      <c r="TUP8" s="67" t="s">
        <v>864</v>
      </c>
      <c r="TUQ8" s="68" t="s">
        <v>865</v>
      </c>
      <c r="TUR8" s="65" t="s">
        <v>862</v>
      </c>
      <c r="TUS8" s="66" t="s">
        <v>863</v>
      </c>
      <c r="TUT8" s="67" t="s">
        <v>864</v>
      </c>
      <c r="TUU8" s="68" t="s">
        <v>865</v>
      </c>
      <c r="TUV8" s="65" t="s">
        <v>862</v>
      </c>
      <c r="TUW8" s="66" t="s">
        <v>863</v>
      </c>
      <c r="TUX8" s="67" t="s">
        <v>864</v>
      </c>
      <c r="TUY8" s="68" t="s">
        <v>865</v>
      </c>
      <c r="TUZ8" s="65" t="s">
        <v>862</v>
      </c>
      <c r="TVA8" s="66" t="s">
        <v>863</v>
      </c>
      <c r="TVB8" s="67" t="s">
        <v>864</v>
      </c>
      <c r="TVC8" s="68" t="s">
        <v>865</v>
      </c>
      <c r="TVD8" s="65" t="s">
        <v>862</v>
      </c>
      <c r="TVE8" s="66" t="s">
        <v>863</v>
      </c>
      <c r="TVF8" s="67" t="s">
        <v>864</v>
      </c>
      <c r="TVG8" s="68" t="s">
        <v>865</v>
      </c>
      <c r="TVH8" s="65" t="s">
        <v>862</v>
      </c>
      <c r="TVI8" s="66" t="s">
        <v>863</v>
      </c>
      <c r="TVJ8" s="67" t="s">
        <v>864</v>
      </c>
      <c r="TVK8" s="68" t="s">
        <v>865</v>
      </c>
      <c r="TVL8" s="65" t="s">
        <v>862</v>
      </c>
      <c r="TVM8" s="66" t="s">
        <v>863</v>
      </c>
      <c r="TVN8" s="67" t="s">
        <v>864</v>
      </c>
      <c r="TVO8" s="68" t="s">
        <v>865</v>
      </c>
      <c r="TVP8" s="65" t="s">
        <v>862</v>
      </c>
      <c r="TVQ8" s="66" t="s">
        <v>863</v>
      </c>
      <c r="TVR8" s="67" t="s">
        <v>864</v>
      </c>
      <c r="TVS8" s="68" t="s">
        <v>865</v>
      </c>
      <c r="TVT8" s="65" t="s">
        <v>862</v>
      </c>
      <c r="TVU8" s="66" t="s">
        <v>863</v>
      </c>
      <c r="TVV8" s="67" t="s">
        <v>864</v>
      </c>
      <c r="TVW8" s="68" t="s">
        <v>865</v>
      </c>
      <c r="TVX8" s="65" t="s">
        <v>862</v>
      </c>
      <c r="TVY8" s="66" t="s">
        <v>863</v>
      </c>
      <c r="TVZ8" s="67" t="s">
        <v>864</v>
      </c>
      <c r="TWA8" s="68" t="s">
        <v>865</v>
      </c>
      <c r="TWB8" s="65" t="s">
        <v>862</v>
      </c>
      <c r="TWC8" s="66" t="s">
        <v>863</v>
      </c>
      <c r="TWD8" s="67" t="s">
        <v>864</v>
      </c>
      <c r="TWE8" s="68" t="s">
        <v>865</v>
      </c>
      <c r="TWF8" s="65" t="s">
        <v>862</v>
      </c>
      <c r="TWG8" s="66" t="s">
        <v>863</v>
      </c>
      <c r="TWH8" s="67" t="s">
        <v>864</v>
      </c>
      <c r="TWI8" s="68" t="s">
        <v>865</v>
      </c>
      <c r="TWJ8" s="65" t="s">
        <v>862</v>
      </c>
      <c r="TWK8" s="66" t="s">
        <v>863</v>
      </c>
      <c r="TWL8" s="67" t="s">
        <v>864</v>
      </c>
      <c r="TWM8" s="68" t="s">
        <v>865</v>
      </c>
      <c r="TWN8" s="65" t="s">
        <v>862</v>
      </c>
      <c r="TWO8" s="66" t="s">
        <v>863</v>
      </c>
      <c r="TWP8" s="67" t="s">
        <v>864</v>
      </c>
      <c r="TWQ8" s="68" t="s">
        <v>865</v>
      </c>
      <c r="TWR8" s="65" t="s">
        <v>862</v>
      </c>
      <c r="TWS8" s="66" t="s">
        <v>863</v>
      </c>
      <c r="TWT8" s="67" t="s">
        <v>864</v>
      </c>
      <c r="TWU8" s="68" t="s">
        <v>865</v>
      </c>
      <c r="TWV8" s="65" t="s">
        <v>862</v>
      </c>
      <c r="TWW8" s="66" t="s">
        <v>863</v>
      </c>
      <c r="TWX8" s="67" t="s">
        <v>864</v>
      </c>
      <c r="TWY8" s="68" t="s">
        <v>865</v>
      </c>
      <c r="TWZ8" s="65" t="s">
        <v>862</v>
      </c>
      <c r="TXA8" s="66" t="s">
        <v>863</v>
      </c>
      <c r="TXB8" s="67" t="s">
        <v>864</v>
      </c>
      <c r="TXC8" s="68" t="s">
        <v>865</v>
      </c>
      <c r="TXD8" s="65" t="s">
        <v>862</v>
      </c>
      <c r="TXE8" s="66" t="s">
        <v>863</v>
      </c>
      <c r="TXF8" s="67" t="s">
        <v>864</v>
      </c>
      <c r="TXG8" s="68" t="s">
        <v>865</v>
      </c>
      <c r="TXH8" s="65" t="s">
        <v>862</v>
      </c>
      <c r="TXI8" s="66" t="s">
        <v>863</v>
      </c>
      <c r="TXJ8" s="67" t="s">
        <v>864</v>
      </c>
      <c r="TXK8" s="68" t="s">
        <v>865</v>
      </c>
      <c r="TXL8" s="65" t="s">
        <v>862</v>
      </c>
      <c r="TXM8" s="66" t="s">
        <v>863</v>
      </c>
      <c r="TXN8" s="67" t="s">
        <v>864</v>
      </c>
      <c r="TXO8" s="68" t="s">
        <v>865</v>
      </c>
      <c r="TXP8" s="65" t="s">
        <v>862</v>
      </c>
      <c r="TXQ8" s="66" t="s">
        <v>863</v>
      </c>
      <c r="TXR8" s="67" t="s">
        <v>864</v>
      </c>
      <c r="TXS8" s="68" t="s">
        <v>865</v>
      </c>
      <c r="TXT8" s="65" t="s">
        <v>862</v>
      </c>
      <c r="TXU8" s="66" t="s">
        <v>863</v>
      </c>
      <c r="TXV8" s="67" t="s">
        <v>864</v>
      </c>
      <c r="TXW8" s="68" t="s">
        <v>865</v>
      </c>
      <c r="TXX8" s="65" t="s">
        <v>862</v>
      </c>
      <c r="TXY8" s="66" t="s">
        <v>863</v>
      </c>
      <c r="TXZ8" s="67" t="s">
        <v>864</v>
      </c>
      <c r="TYA8" s="68" t="s">
        <v>865</v>
      </c>
      <c r="TYB8" s="65" t="s">
        <v>862</v>
      </c>
      <c r="TYC8" s="66" t="s">
        <v>863</v>
      </c>
      <c r="TYD8" s="67" t="s">
        <v>864</v>
      </c>
      <c r="TYE8" s="68" t="s">
        <v>865</v>
      </c>
      <c r="TYF8" s="65" t="s">
        <v>862</v>
      </c>
      <c r="TYG8" s="66" t="s">
        <v>863</v>
      </c>
      <c r="TYH8" s="67" t="s">
        <v>864</v>
      </c>
      <c r="TYI8" s="68" t="s">
        <v>865</v>
      </c>
      <c r="TYJ8" s="65" t="s">
        <v>862</v>
      </c>
      <c r="TYK8" s="66" t="s">
        <v>863</v>
      </c>
      <c r="TYL8" s="67" t="s">
        <v>864</v>
      </c>
      <c r="TYM8" s="68" t="s">
        <v>865</v>
      </c>
      <c r="TYN8" s="65" t="s">
        <v>862</v>
      </c>
      <c r="TYO8" s="66" t="s">
        <v>863</v>
      </c>
      <c r="TYP8" s="67" t="s">
        <v>864</v>
      </c>
      <c r="TYQ8" s="68" t="s">
        <v>865</v>
      </c>
      <c r="TYR8" s="65" t="s">
        <v>862</v>
      </c>
      <c r="TYS8" s="66" t="s">
        <v>863</v>
      </c>
      <c r="TYT8" s="67" t="s">
        <v>864</v>
      </c>
      <c r="TYU8" s="68" t="s">
        <v>865</v>
      </c>
      <c r="TYV8" s="65" t="s">
        <v>862</v>
      </c>
      <c r="TYW8" s="66" t="s">
        <v>863</v>
      </c>
      <c r="TYX8" s="67" t="s">
        <v>864</v>
      </c>
      <c r="TYY8" s="68" t="s">
        <v>865</v>
      </c>
      <c r="TYZ8" s="65" t="s">
        <v>862</v>
      </c>
      <c r="TZA8" s="66" t="s">
        <v>863</v>
      </c>
      <c r="TZB8" s="67" t="s">
        <v>864</v>
      </c>
      <c r="TZC8" s="68" t="s">
        <v>865</v>
      </c>
      <c r="TZD8" s="65" t="s">
        <v>862</v>
      </c>
      <c r="TZE8" s="66" t="s">
        <v>863</v>
      </c>
      <c r="TZF8" s="67" t="s">
        <v>864</v>
      </c>
      <c r="TZG8" s="68" t="s">
        <v>865</v>
      </c>
      <c r="TZH8" s="65" t="s">
        <v>862</v>
      </c>
      <c r="TZI8" s="66" t="s">
        <v>863</v>
      </c>
      <c r="TZJ8" s="67" t="s">
        <v>864</v>
      </c>
      <c r="TZK8" s="68" t="s">
        <v>865</v>
      </c>
      <c r="TZL8" s="65" t="s">
        <v>862</v>
      </c>
      <c r="TZM8" s="66" t="s">
        <v>863</v>
      </c>
      <c r="TZN8" s="67" t="s">
        <v>864</v>
      </c>
      <c r="TZO8" s="68" t="s">
        <v>865</v>
      </c>
      <c r="TZP8" s="65" t="s">
        <v>862</v>
      </c>
      <c r="TZQ8" s="66" t="s">
        <v>863</v>
      </c>
      <c r="TZR8" s="67" t="s">
        <v>864</v>
      </c>
      <c r="TZS8" s="68" t="s">
        <v>865</v>
      </c>
      <c r="TZT8" s="65" t="s">
        <v>862</v>
      </c>
      <c r="TZU8" s="66" t="s">
        <v>863</v>
      </c>
      <c r="TZV8" s="67" t="s">
        <v>864</v>
      </c>
      <c r="TZW8" s="68" t="s">
        <v>865</v>
      </c>
      <c r="TZX8" s="65" t="s">
        <v>862</v>
      </c>
      <c r="TZY8" s="66" t="s">
        <v>863</v>
      </c>
      <c r="TZZ8" s="67" t="s">
        <v>864</v>
      </c>
      <c r="UAA8" s="68" t="s">
        <v>865</v>
      </c>
      <c r="UAB8" s="65" t="s">
        <v>862</v>
      </c>
      <c r="UAC8" s="66" t="s">
        <v>863</v>
      </c>
      <c r="UAD8" s="67" t="s">
        <v>864</v>
      </c>
      <c r="UAE8" s="68" t="s">
        <v>865</v>
      </c>
      <c r="UAF8" s="65" t="s">
        <v>862</v>
      </c>
      <c r="UAG8" s="66" t="s">
        <v>863</v>
      </c>
      <c r="UAH8" s="67" t="s">
        <v>864</v>
      </c>
      <c r="UAI8" s="68" t="s">
        <v>865</v>
      </c>
      <c r="UAJ8" s="65" t="s">
        <v>862</v>
      </c>
      <c r="UAK8" s="66" t="s">
        <v>863</v>
      </c>
      <c r="UAL8" s="67" t="s">
        <v>864</v>
      </c>
      <c r="UAM8" s="68" t="s">
        <v>865</v>
      </c>
      <c r="UAN8" s="65" t="s">
        <v>862</v>
      </c>
      <c r="UAO8" s="66" t="s">
        <v>863</v>
      </c>
      <c r="UAP8" s="67" t="s">
        <v>864</v>
      </c>
      <c r="UAQ8" s="68" t="s">
        <v>865</v>
      </c>
      <c r="UAR8" s="65" t="s">
        <v>862</v>
      </c>
      <c r="UAS8" s="66" t="s">
        <v>863</v>
      </c>
      <c r="UAT8" s="67" t="s">
        <v>864</v>
      </c>
      <c r="UAU8" s="68" t="s">
        <v>865</v>
      </c>
      <c r="UAV8" s="65" t="s">
        <v>862</v>
      </c>
      <c r="UAW8" s="66" t="s">
        <v>863</v>
      </c>
      <c r="UAX8" s="67" t="s">
        <v>864</v>
      </c>
      <c r="UAY8" s="68" t="s">
        <v>865</v>
      </c>
      <c r="UAZ8" s="65" t="s">
        <v>862</v>
      </c>
      <c r="UBA8" s="66" t="s">
        <v>863</v>
      </c>
      <c r="UBB8" s="67" t="s">
        <v>864</v>
      </c>
      <c r="UBC8" s="68" t="s">
        <v>865</v>
      </c>
      <c r="UBD8" s="65" t="s">
        <v>862</v>
      </c>
      <c r="UBE8" s="66" t="s">
        <v>863</v>
      </c>
      <c r="UBF8" s="67" t="s">
        <v>864</v>
      </c>
      <c r="UBG8" s="68" t="s">
        <v>865</v>
      </c>
      <c r="UBH8" s="65" t="s">
        <v>862</v>
      </c>
      <c r="UBI8" s="66" t="s">
        <v>863</v>
      </c>
      <c r="UBJ8" s="67" t="s">
        <v>864</v>
      </c>
      <c r="UBK8" s="68" t="s">
        <v>865</v>
      </c>
      <c r="UBL8" s="65" t="s">
        <v>862</v>
      </c>
      <c r="UBM8" s="66" t="s">
        <v>863</v>
      </c>
      <c r="UBN8" s="67" t="s">
        <v>864</v>
      </c>
      <c r="UBO8" s="68" t="s">
        <v>865</v>
      </c>
      <c r="UBP8" s="65" t="s">
        <v>862</v>
      </c>
      <c r="UBQ8" s="66" t="s">
        <v>863</v>
      </c>
      <c r="UBR8" s="67" t="s">
        <v>864</v>
      </c>
      <c r="UBS8" s="68" t="s">
        <v>865</v>
      </c>
      <c r="UBT8" s="65" t="s">
        <v>862</v>
      </c>
      <c r="UBU8" s="66" t="s">
        <v>863</v>
      </c>
      <c r="UBV8" s="67" t="s">
        <v>864</v>
      </c>
      <c r="UBW8" s="68" t="s">
        <v>865</v>
      </c>
      <c r="UBX8" s="65" t="s">
        <v>862</v>
      </c>
      <c r="UBY8" s="66" t="s">
        <v>863</v>
      </c>
      <c r="UBZ8" s="67" t="s">
        <v>864</v>
      </c>
      <c r="UCA8" s="68" t="s">
        <v>865</v>
      </c>
      <c r="UCB8" s="65" t="s">
        <v>862</v>
      </c>
      <c r="UCC8" s="66" t="s">
        <v>863</v>
      </c>
      <c r="UCD8" s="67" t="s">
        <v>864</v>
      </c>
      <c r="UCE8" s="68" t="s">
        <v>865</v>
      </c>
      <c r="UCF8" s="65" t="s">
        <v>862</v>
      </c>
      <c r="UCG8" s="66" t="s">
        <v>863</v>
      </c>
      <c r="UCH8" s="67" t="s">
        <v>864</v>
      </c>
      <c r="UCI8" s="68" t="s">
        <v>865</v>
      </c>
      <c r="UCJ8" s="65" t="s">
        <v>862</v>
      </c>
      <c r="UCK8" s="66" t="s">
        <v>863</v>
      </c>
      <c r="UCL8" s="67" t="s">
        <v>864</v>
      </c>
      <c r="UCM8" s="68" t="s">
        <v>865</v>
      </c>
      <c r="UCN8" s="65" t="s">
        <v>862</v>
      </c>
      <c r="UCO8" s="66" t="s">
        <v>863</v>
      </c>
      <c r="UCP8" s="67" t="s">
        <v>864</v>
      </c>
      <c r="UCQ8" s="68" t="s">
        <v>865</v>
      </c>
      <c r="UCR8" s="65" t="s">
        <v>862</v>
      </c>
      <c r="UCS8" s="66" t="s">
        <v>863</v>
      </c>
      <c r="UCT8" s="67" t="s">
        <v>864</v>
      </c>
      <c r="UCU8" s="68" t="s">
        <v>865</v>
      </c>
      <c r="UCV8" s="65" t="s">
        <v>862</v>
      </c>
      <c r="UCW8" s="66" t="s">
        <v>863</v>
      </c>
      <c r="UCX8" s="67" t="s">
        <v>864</v>
      </c>
      <c r="UCY8" s="68" t="s">
        <v>865</v>
      </c>
      <c r="UCZ8" s="65" t="s">
        <v>862</v>
      </c>
      <c r="UDA8" s="66" t="s">
        <v>863</v>
      </c>
      <c r="UDB8" s="67" t="s">
        <v>864</v>
      </c>
      <c r="UDC8" s="68" t="s">
        <v>865</v>
      </c>
      <c r="UDD8" s="65" t="s">
        <v>862</v>
      </c>
      <c r="UDE8" s="66" t="s">
        <v>863</v>
      </c>
      <c r="UDF8" s="67" t="s">
        <v>864</v>
      </c>
      <c r="UDG8" s="68" t="s">
        <v>865</v>
      </c>
      <c r="UDH8" s="65" t="s">
        <v>862</v>
      </c>
      <c r="UDI8" s="66" t="s">
        <v>863</v>
      </c>
      <c r="UDJ8" s="67" t="s">
        <v>864</v>
      </c>
      <c r="UDK8" s="68" t="s">
        <v>865</v>
      </c>
      <c r="UDL8" s="65" t="s">
        <v>862</v>
      </c>
      <c r="UDM8" s="66" t="s">
        <v>863</v>
      </c>
      <c r="UDN8" s="67" t="s">
        <v>864</v>
      </c>
      <c r="UDO8" s="68" t="s">
        <v>865</v>
      </c>
      <c r="UDP8" s="65" t="s">
        <v>862</v>
      </c>
      <c r="UDQ8" s="66" t="s">
        <v>863</v>
      </c>
      <c r="UDR8" s="67" t="s">
        <v>864</v>
      </c>
      <c r="UDS8" s="68" t="s">
        <v>865</v>
      </c>
      <c r="UDT8" s="65" t="s">
        <v>862</v>
      </c>
      <c r="UDU8" s="66" t="s">
        <v>863</v>
      </c>
      <c r="UDV8" s="67" t="s">
        <v>864</v>
      </c>
      <c r="UDW8" s="68" t="s">
        <v>865</v>
      </c>
      <c r="UDX8" s="65" t="s">
        <v>862</v>
      </c>
      <c r="UDY8" s="66" t="s">
        <v>863</v>
      </c>
      <c r="UDZ8" s="67" t="s">
        <v>864</v>
      </c>
      <c r="UEA8" s="68" t="s">
        <v>865</v>
      </c>
      <c r="UEB8" s="65" t="s">
        <v>862</v>
      </c>
      <c r="UEC8" s="66" t="s">
        <v>863</v>
      </c>
      <c r="UED8" s="67" t="s">
        <v>864</v>
      </c>
      <c r="UEE8" s="68" t="s">
        <v>865</v>
      </c>
      <c r="UEF8" s="65" t="s">
        <v>862</v>
      </c>
      <c r="UEG8" s="66" t="s">
        <v>863</v>
      </c>
      <c r="UEH8" s="67" t="s">
        <v>864</v>
      </c>
      <c r="UEI8" s="68" t="s">
        <v>865</v>
      </c>
      <c r="UEJ8" s="65" t="s">
        <v>862</v>
      </c>
      <c r="UEK8" s="66" t="s">
        <v>863</v>
      </c>
      <c r="UEL8" s="67" t="s">
        <v>864</v>
      </c>
      <c r="UEM8" s="68" t="s">
        <v>865</v>
      </c>
      <c r="UEN8" s="65" t="s">
        <v>862</v>
      </c>
      <c r="UEO8" s="66" t="s">
        <v>863</v>
      </c>
      <c r="UEP8" s="67" t="s">
        <v>864</v>
      </c>
      <c r="UEQ8" s="68" t="s">
        <v>865</v>
      </c>
      <c r="UER8" s="65" t="s">
        <v>862</v>
      </c>
      <c r="UES8" s="66" t="s">
        <v>863</v>
      </c>
      <c r="UET8" s="67" t="s">
        <v>864</v>
      </c>
      <c r="UEU8" s="68" t="s">
        <v>865</v>
      </c>
      <c r="UEV8" s="65" t="s">
        <v>862</v>
      </c>
      <c r="UEW8" s="66" t="s">
        <v>863</v>
      </c>
      <c r="UEX8" s="67" t="s">
        <v>864</v>
      </c>
      <c r="UEY8" s="68" t="s">
        <v>865</v>
      </c>
      <c r="UEZ8" s="65" t="s">
        <v>862</v>
      </c>
      <c r="UFA8" s="66" t="s">
        <v>863</v>
      </c>
      <c r="UFB8" s="67" t="s">
        <v>864</v>
      </c>
      <c r="UFC8" s="68" t="s">
        <v>865</v>
      </c>
      <c r="UFD8" s="65" t="s">
        <v>862</v>
      </c>
      <c r="UFE8" s="66" t="s">
        <v>863</v>
      </c>
      <c r="UFF8" s="67" t="s">
        <v>864</v>
      </c>
      <c r="UFG8" s="68" t="s">
        <v>865</v>
      </c>
      <c r="UFH8" s="65" t="s">
        <v>862</v>
      </c>
      <c r="UFI8" s="66" t="s">
        <v>863</v>
      </c>
      <c r="UFJ8" s="67" t="s">
        <v>864</v>
      </c>
      <c r="UFK8" s="68" t="s">
        <v>865</v>
      </c>
      <c r="UFL8" s="65" t="s">
        <v>862</v>
      </c>
      <c r="UFM8" s="66" t="s">
        <v>863</v>
      </c>
      <c r="UFN8" s="67" t="s">
        <v>864</v>
      </c>
      <c r="UFO8" s="68" t="s">
        <v>865</v>
      </c>
      <c r="UFP8" s="65" t="s">
        <v>862</v>
      </c>
      <c r="UFQ8" s="66" t="s">
        <v>863</v>
      </c>
      <c r="UFR8" s="67" t="s">
        <v>864</v>
      </c>
      <c r="UFS8" s="68" t="s">
        <v>865</v>
      </c>
      <c r="UFT8" s="65" t="s">
        <v>862</v>
      </c>
      <c r="UFU8" s="66" t="s">
        <v>863</v>
      </c>
      <c r="UFV8" s="67" t="s">
        <v>864</v>
      </c>
      <c r="UFW8" s="68" t="s">
        <v>865</v>
      </c>
      <c r="UFX8" s="65" t="s">
        <v>862</v>
      </c>
      <c r="UFY8" s="66" t="s">
        <v>863</v>
      </c>
      <c r="UFZ8" s="67" t="s">
        <v>864</v>
      </c>
      <c r="UGA8" s="68" t="s">
        <v>865</v>
      </c>
      <c r="UGB8" s="65" t="s">
        <v>862</v>
      </c>
      <c r="UGC8" s="66" t="s">
        <v>863</v>
      </c>
      <c r="UGD8" s="67" t="s">
        <v>864</v>
      </c>
      <c r="UGE8" s="68" t="s">
        <v>865</v>
      </c>
      <c r="UGF8" s="65" t="s">
        <v>862</v>
      </c>
      <c r="UGG8" s="66" t="s">
        <v>863</v>
      </c>
      <c r="UGH8" s="67" t="s">
        <v>864</v>
      </c>
      <c r="UGI8" s="68" t="s">
        <v>865</v>
      </c>
      <c r="UGJ8" s="65" t="s">
        <v>862</v>
      </c>
      <c r="UGK8" s="66" t="s">
        <v>863</v>
      </c>
      <c r="UGL8" s="67" t="s">
        <v>864</v>
      </c>
      <c r="UGM8" s="68" t="s">
        <v>865</v>
      </c>
      <c r="UGN8" s="65" t="s">
        <v>862</v>
      </c>
      <c r="UGO8" s="66" t="s">
        <v>863</v>
      </c>
      <c r="UGP8" s="67" t="s">
        <v>864</v>
      </c>
      <c r="UGQ8" s="68" t="s">
        <v>865</v>
      </c>
      <c r="UGR8" s="65" t="s">
        <v>862</v>
      </c>
      <c r="UGS8" s="66" t="s">
        <v>863</v>
      </c>
      <c r="UGT8" s="67" t="s">
        <v>864</v>
      </c>
      <c r="UGU8" s="68" t="s">
        <v>865</v>
      </c>
      <c r="UGV8" s="65" t="s">
        <v>862</v>
      </c>
      <c r="UGW8" s="66" t="s">
        <v>863</v>
      </c>
      <c r="UGX8" s="67" t="s">
        <v>864</v>
      </c>
      <c r="UGY8" s="68" t="s">
        <v>865</v>
      </c>
      <c r="UGZ8" s="65" t="s">
        <v>862</v>
      </c>
      <c r="UHA8" s="66" t="s">
        <v>863</v>
      </c>
      <c r="UHB8" s="67" t="s">
        <v>864</v>
      </c>
      <c r="UHC8" s="68" t="s">
        <v>865</v>
      </c>
      <c r="UHD8" s="65" t="s">
        <v>862</v>
      </c>
      <c r="UHE8" s="66" t="s">
        <v>863</v>
      </c>
      <c r="UHF8" s="67" t="s">
        <v>864</v>
      </c>
      <c r="UHG8" s="68" t="s">
        <v>865</v>
      </c>
      <c r="UHH8" s="65" t="s">
        <v>862</v>
      </c>
      <c r="UHI8" s="66" t="s">
        <v>863</v>
      </c>
      <c r="UHJ8" s="67" t="s">
        <v>864</v>
      </c>
      <c r="UHK8" s="68" t="s">
        <v>865</v>
      </c>
      <c r="UHL8" s="65" t="s">
        <v>862</v>
      </c>
      <c r="UHM8" s="66" t="s">
        <v>863</v>
      </c>
      <c r="UHN8" s="67" t="s">
        <v>864</v>
      </c>
      <c r="UHO8" s="68" t="s">
        <v>865</v>
      </c>
      <c r="UHP8" s="65" t="s">
        <v>862</v>
      </c>
      <c r="UHQ8" s="66" t="s">
        <v>863</v>
      </c>
      <c r="UHR8" s="67" t="s">
        <v>864</v>
      </c>
      <c r="UHS8" s="68" t="s">
        <v>865</v>
      </c>
      <c r="UHT8" s="65" t="s">
        <v>862</v>
      </c>
      <c r="UHU8" s="66" t="s">
        <v>863</v>
      </c>
      <c r="UHV8" s="67" t="s">
        <v>864</v>
      </c>
      <c r="UHW8" s="68" t="s">
        <v>865</v>
      </c>
      <c r="UHX8" s="65" t="s">
        <v>862</v>
      </c>
      <c r="UHY8" s="66" t="s">
        <v>863</v>
      </c>
      <c r="UHZ8" s="67" t="s">
        <v>864</v>
      </c>
      <c r="UIA8" s="68" t="s">
        <v>865</v>
      </c>
      <c r="UIB8" s="65" t="s">
        <v>862</v>
      </c>
      <c r="UIC8" s="66" t="s">
        <v>863</v>
      </c>
      <c r="UID8" s="67" t="s">
        <v>864</v>
      </c>
      <c r="UIE8" s="68" t="s">
        <v>865</v>
      </c>
      <c r="UIF8" s="65" t="s">
        <v>862</v>
      </c>
      <c r="UIG8" s="66" t="s">
        <v>863</v>
      </c>
      <c r="UIH8" s="67" t="s">
        <v>864</v>
      </c>
      <c r="UII8" s="68" t="s">
        <v>865</v>
      </c>
      <c r="UIJ8" s="65" t="s">
        <v>862</v>
      </c>
      <c r="UIK8" s="66" t="s">
        <v>863</v>
      </c>
      <c r="UIL8" s="67" t="s">
        <v>864</v>
      </c>
      <c r="UIM8" s="68" t="s">
        <v>865</v>
      </c>
      <c r="UIN8" s="65" t="s">
        <v>862</v>
      </c>
      <c r="UIO8" s="66" t="s">
        <v>863</v>
      </c>
      <c r="UIP8" s="67" t="s">
        <v>864</v>
      </c>
      <c r="UIQ8" s="68" t="s">
        <v>865</v>
      </c>
      <c r="UIR8" s="65" t="s">
        <v>862</v>
      </c>
      <c r="UIS8" s="66" t="s">
        <v>863</v>
      </c>
      <c r="UIT8" s="67" t="s">
        <v>864</v>
      </c>
      <c r="UIU8" s="68" t="s">
        <v>865</v>
      </c>
      <c r="UIV8" s="65" t="s">
        <v>862</v>
      </c>
      <c r="UIW8" s="66" t="s">
        <v>863</v>
      </c>
      <c r="UIX8" s="67" t="s">
        <v>864</v>
      </c>
      <c r="UIY8" s="68" t="s">
        <v>865</v>
      </c>
      <c r="UIZ8" s="65" t="s">
        <v>862</v>
      </c>
      <c r="UJA8" s="66" t="s">
        <v>863</v>
      </c>
      <c r="UJB8" s="67" t="s">
        <v>864</v>
      </c>
      <c r="UJC8" s="68" t="s">
        <v>865</v>
      </c>
      <c r="UJD8" s="65" t="s">
        <v>862</v>
      </c>
      <c r="UJE8" s="66" t="s">
        <v>863</v>
      </c>
      <c r="UJF8" s="67" t="s">
        <v>864</v>
      </c>
      <c r="UJG8" s="68" t="s">
        <v>865</v>
      </c>
      <c r="UJH8" s="65" t="s">
        <v>862</v>
      </c>
      <c r="UJI8" s="66" t="s">
        <v>863</v>
      </c>
      <c r="UJJ8" s="67" t="s">
        <v>864</v>
      </c>
      <c r="UJK8" s="68" t="s">
        <v>865</v>
      </c>
      <c r="UJL8" s="65" t="s">
        <v>862</v>
      </c>
      <c r="UJM8" s="66" t="s">
        <v>863</v>
      </c>
      <c r="UJN8" s="67" t="s">
        <v>864</v>
      </c>
      <c r="UJO8" s="68" t="s">
        <v>865</v>
      </c>
      <c r="UJP8" s="65" t="s">
        <v>862</v>
      </c>
      <c r="UJQ8" s="66" t="s">
        <v>863</v>
      </c>
      <c r="UJR8" s="67" t="s">
        <v>864</v>
      </c>
      <c r="UJS8" s="68" t="s">
        <v>865</v>
      </c>
      <c r="UJT8" s="65" t="s">
        <v>862</v>
      </c>
      <c r="UJU8" s="66" t="s">
        <v>863</v>
      </c>
      <c r="UJV8" s="67" t="s">
        <v>864</v>
      </c>
      <c r="UJW8" s="68" t="s">
        <v>865</v>
      </c>
      <c r="UJX8" s="65" t="s">
        <v>862</v>
      </c>
      <c r="UJY8" s="66" t="s">
        <v>863</v>
      </c>
      <c r="UJZ8" s="67" t="s">
        <v>864</v>
      </c>
      <c r="UKA8" s="68" t="s">
        <v>865</v>
      </c>
      <c r="UKB8" s="65" t="s">
        <v>862</v>
      </c>
      <c r="UKC8" s="66" t="s">
        <v>863</v>
      </c>
      <c r="UKD8" s="67" t="s">
        <v>864</v>
      </c>
      <c r="UKE8" s="68" t="s">
        <v>865</v>
      </c>
      <c r="UKF8" s="65" t="s">
        <v>862</v>
      </c>
      <c r="UKG8" s="66" t="s">
        <v>863</v>
      </c>
      <c r="UKH8" s="67" t="s">
        <v>864</v>
      </c>
      <c r="UKI8" s="68" t="s">
        <v>865</v>
      </c>
      <c r="UKJ8" s="65" t="s">
        <v>862</v>
      </c>
      <c r="UKK8" s="66" t="s">
        <v>863</v>
      </c>
      <c r="UKL8" s="67" t="s">
        <v>864</v>
      </c>
      <c r="UKM8" s="68" t="s">
        <v>865</v>
      </c>
      <c r="UKN8" s="65" t="s">
        <v>862</v>
      </c>
      <c r="UKO8" s="66" t="s">
        <v>863</v>
      </c>
      <c r="UKP8" s="67" t="s">
        <v>864</v>
      </c>
      <c r="UKQ8" s="68" t="s">
        <v>865</v>
      </c>
      <c r="UKR8" s="65" t="s">
        <v>862</v>
      </c>
      <c r="UKS8" s="66" t="s">
        <v>863</v>
      </c>
      <c r="UKT8" s="67" t="s">
        <v>864</v>
      </c>
      <c r="UKU8" s="68" t="s">
        <v>865</v>
      </c>
      <c r="UKV8" s="65" t="s">
        <v>862</v>
      </c>
      <c r="UKW8" s="66" t="s">
        <v>863</v>
      </c>
      <c r="UKX8" s="67" t="s">
        <v>864</v>
      </c>
      <c r="UKY8" s="68" t="s">
        <v>865</v>
      </c>
      <c r="UKZ8" s="65" t="s">
        <v>862</v>
      </c>
      <c r="ULA8" s="66" t="s">
        <v>863</v>
      </c>
      <c r="ULB8" s="67" t="s">
        <v>864</v>
      </c>
      <c r="ULC8" s="68" t="s">
        <v>865</v>
      </c>
      <c r="ULD8" s="65" t="s">
        <v>862</v>
      </c>
      <c r="ULE8" s="66" t="s">
        <v>863</v>
      </c>
      <c r="ULF8" s="67" t="s">
        <v>864</v>
      </c>
      <c r="ULG8" s="68" t="s">
        <v>865</v>
      </c>
      <c r="ULH8" s="65" t="s">
        <v>862</v>
      </c>
      <c r="ULI8" s="66" t="s">
        <v>863</v>
      </c>
      <c r="ULJ8" s="67" t="s">
        <v>864</v>
      </c>
      <c r="ULK8" s="68" t="s">
        <v>865</v>
      </c>
      <c r="ULL8" s="65" t="s">
        <v>862</v>
      </c>
      <c r="ULM8" s="66" t="s">
        <v>863</v>
      </c>
      <c r="ULN8" s="67" t="s">
        <v>864</v>
      </c>
      <c r="ULO8" s="68" t="s">
        <v>865</v>
      </c>
      <c r="ULP8" s="65" t="s">
        <v>862</v>
      </c>
      <c r="ULQ8" s="66" t="s">
        <v>863</v>
      </c>
      <c r="ULR8" s="67" t="s">
        <v>864</v>
      </c>
      <c r="ULS8" s="68" t="s">
        <v>865</v>
      </c>
      <c r="ULT8" s="65" t="s">
        <v>862</v>
      </c>
      <c r="ULU8" s="66" t="s">
        <v>863</v>
      </c>
      <c r="ULV8" s="67" t="s">
        <v>864</v>
      </c>
      <c r="ULW8" s="68" t="s">
        <v>865</v>
      </c>
      <c r="ULX8" s="65" t="s">
        <v>862</v>
      </c>
      <c r="ULY8" s="66" t="s">
        <v>863</v>
      </c>
      <c r="ULZ8" s="67" t="s">
        <v>864</v>
      </c>
      <c r="UMA8" s="68" t="s">
        <v>865</v>
      </c>
      <c r="UMB8" s="65" t="s">
        <v>862</v>
      </c>
      <c r="UMC8" s="66" t="s">
        <v>863</v>
      </c>
      <c r="UMD8" s="67" t="s">
        <v>864</v>
      </c>
      <c r="UME8" s="68" t="s">
        <v>865</v>
      </c>
      <c r="UMF8" s="65" t="s">
        <v>862</v>
      </c>
      <c r="UMG8" s="66" t="s">
        <v>863</v>
      </c>
      <c r="UMH8" s="67" t="s">
        <v>864</v>
      </c>
      <c r="UMI8" s="68" t="s">
        <v>865</v>
      </c>
      <c r="UMJ8" s="65" t="s">
        <v>862</v>
      </c>
      <c r="UMK8" s="66" t="s">
        <v>863</v>
      </c>
      <c r="UML8" s="67" t="s">
        <v>864</v>
      </c>
      <c r="UMM8" s="68" t="s">
        <v>865</v>
      </c>
      <c r="UMN8" s="65" t="s">
        <v>862</v>
      </c>
      <c r="UMO8" s="66" t="s">
        <v>863</v>
      </c>
      <c r="UMP8" s="67" t="s">
        <v>864</v>
      </c>
      <c r="UMQ8" s="68" t="s">
        <v>865</v>
      </c>
      <c r="UMR8" s="65" t="s">
        <v>862</v>
      </c>
      <c r="UMS8" s="66" t="s">
        <v>863</v>
      </c>
      <c r="UMT8" s="67" t="s">
        <v>864</v>
      </c>
      <c r="UMU8" s="68" t="s">
        <v>865</v>
      </c>
      <c r="UMV8" s="65" t="s">
        <v>862</v>
      </c>
      <c r="UMW8" s="66" t="s">
        <v>863</v>
      </c>
      <c r="UMX8" s="67" t="s">
        <v>864</v>
      </c>
      <c r="UMY8" s="68" t="s">
        <v>865</v>
      </c>
      <c r="UMZ8" s="65" t="s">
        <v>862</v>
      </c>
      <c r="UNA8" s="66" t="s">
        <v>863</v>
      </c>
      <c r="UNB8" s="67" t="s">
        <v>864</v>
      </c>
      <c r="UNC8" s="68" t="s">
        <v>865</v>
      </c>
      <c r="UND8" s="65" t="s">
        <v>862</v>
      </c>
      <c r="UNE8" s="66" t="s">
        <v>863</v>
      </c>
      <c r="UNF8" s="67" t="s">
        <v>864</v>
      </c>
      <c r="UNG8" s="68" t="s">
        <v>865</v>
      </c>
      <c r="UNH8" s="65" t="s">
        <v>862</v>
      </c>
      <c r="UNI8" s="66" t="s">
        <v>863</v>
      </c>
      <c r="UNJ8" s="67" t="s">
        <v>864</v>
      </c>
      <c r="UNK8" s="68" t="s">
        <v>865</v>
      </c>
      <c r="UNL8" s="65" t="s">
        <v>862</v>
      </c>
      <c r="UNM8" s="66" t="s">
        <v>863</v>
      </c>
      <c r="UNN8" s="67" t="s">
        <v>864</v>
      </c>
      <c r="UNO8" s="68" t="s">
        <v>865</v>
      </c>
      <c r="UNP8" s="65" t="s">
        <v>862</v>
      </c>
      <c r="UNQ8" s="66" t="s">
        <v>863</v>
      </c>
      <c r="UNR8" s="67" t="s">
        <v>864</v>
      </c>
      <c r="UNS8" s="68" t="s">
        <v>865</v>
      </c>
      <c r="UNT8" s="65" t="s">
        <v>862</v>
      </c>
      <c r="UNU8" s="66" t="s">
        <v>863</v>
      </c>
      <c r="UNV8" s="67" t="s">
        <v>864</v>
      </c>
      <c r="UNW8" s="68" t="s">
        <v>865</v>
      </c>
      <c r="UNX8" s="65" t="s">
        <v>862</v>
      </c>
      <c r="UNY8" s="66" t="s">
        <v>863</v>
      </c>
      <c r="UNZ8" s="67" t="s">
        <v>864</v>
      </c>
      <c r="UOA8" s="68" t="s">
        <v>865</v>
      </c>
      <c r="UOB8" s="65" t="s">
        <v>862</v>
      </c>
      <c r="UOC8" s="66" t="s">
        <v>863</v>
      </c>
      <c r="UOD8" s="67" t="s">
        <v>864</v>
      </c>
      <c r="UOE8" s="68" t="s">
        <v>865</v>
      </c>
      <c r="UOF8" s="65" t="s">
        <v>862</v>
      </c>
      <c r="UOG8" s="66" t="s">
        <v>863</v>
      </c>
      <c r="UOH8" s="67" t="s">
        <v>864</v>
      </c>
      <c r="UOI8" s="68" t="s">
        <v>865</v>
      </c>
      <c r="UOJ8" s="65" t="s">
        <v>862</v>
      </c>
      <c r="UOK8" s="66" t="s">
        <v>863</v>
      </c>
      <c r="UOL8" s="67" t="s">
        <v>864</v>
      </c>
      <c r="UOM8" s="68" t="s">
        <v>865</v>
      </c>
      <c r="UON8" s="65" t="s">
        <v>862</v>
      </c>
      <c r="UOO8" s="66" t="s">
        <v>863</v>
      </c>
      <c r="UOP8" s="67" t="s">
        <v>864</v>
      </c>
      <c r="UOQ8" s="68" t="s">
        <v>865</v>
      </c>
      <c r="UOR8" s="65" t="s">
        <v>862</v>
      </c>
      <c r="UOS8" s="66" t="s">
        <v>863</v>
      </c>
      <c r="UOT8" s="67" t="s">
        <v>864</v>
      </c>
      <c r="UOU8" s="68" t="s">
        <v>865</v>
      </c>
      <c r="UOV8" s="65" t="s">
        <v>862</v>
      </c>
      <c r="UOW8" s="66" t="s">
        <v>863</v>
      </c>
      <c r="UOX8" s="67" t="s">
        <v>864</v>
      </c>
      <c r="UOY8" s="68" t="s">
        <v>865</v>
      </c>
      <c r="UOZ8" s="65" t="s">
        <v>862</v>
      </c>
      <c r="UPA8" s="66" t="s">
        <v>863</v>
      </c>
      <c r="UPB8" s="67" t="s">
        <v>864</v>
      </c>
      <c r="UPC8" s="68" t="s">
        <v>865</v>
      </c>
      <c r="UPD8" s="65" t="s">
        <v>862</v>
      </c>
      <c r="UPE8" s="66" t="s">
        <v>863</v>
      </c>
      <c r="UPF8" s="67" t="s">
        <v>864</v>
      </c>
      <c r="UPG8" s="68" t="s">
        <v>865</v>
      </c>
      <c r="UPH8" s="65" t="s">
        <v>862</v>
      </c>
      <c r="UPI8" s="66" t="s">
        <v>863</v>
      </c>
      <c r="UPJ8" s="67" t="s">
        <v>864</v>
      </c>
      <c r="UPK8" s="68" t="s">
        <v>865</v>
      </c>
      <c r="UPL8" s="65" t="s">
        <v>862</v>
      </c>
      <c r="UPM8" s="66" t="s">
        <v>863</v>
      </c>
      <c r="UPN8" s="67" t="s">
        <v>864</v>
      </c>
      <c r="UPO8" s="68" t="s">
        <v>865</v>
      </c>
      <c r="UPP8" s="65" t="s">
        <v>862</v>
      </c>
      <c r="UPQ8" s="66" t="s">
        <v>863</v>
      </c>
      <c r="UPR8" s="67" t="s">
        <v>864</v>
      </c>
      <c r="UPS8" s="68" t="s">
        <v>865</v>
      </c>
      <c r="UPT8" s="65" t="s">
        <v>862</v>
      </c>
      <c r="UPU8" s="66" t="s">
        <v>863</v>
      </c>
      <c r="UPV8" s="67" t="s">
        <v>864</v>
      </c>
      <c r="UPW8" s="68" t="s">
        <v>865</v>
      </c>
      <c r="UPX8" s="65" t="s">
        <v>862</v>
      </c>
      <c r="UPY8" s="66" t="s">
        <v>863</v>
      </c>
      <c r="UPZ8" s="67" t="s">
        <v>864</v>
      </c>
      <c r="UQA8" s="68" t="s">
        <v>865</v>
      </c>
      <c r="UQB8" s="65" t="s">
        <v>862</v>
      </c>
      <c r="UQC8" s="66" t="s">
        <v>863</v>
      </c>
      <c r="UQD8" s="67" t="s">
        <v>864</v>
      </c>
      <c r="UQE8" s="68" t="s">
        <v>865</v>
      </c>
      <c r="UQF8" s="65" t="s">
        <v>862</v>
      </c>
      <c r="UQG8" s="66" t="s">
        <v>863</v>
      </c>
      <c r="UQH8" s="67" t="s">
        <v>864</v>
      </c>
      <c r="UQI8" s="68" t="s">
        <v>865</v>
      </c>
      <c r="UQJ8" s="65" t="s">
        <v>862</v>
      </c>
      <c r="UQK8" s="66" t="s">
        <v>863</v>
      </c>
      <c r="UQL8" s="67" t="s">
        <v>864</v>
      </c>
      <c r="UQM8" s="68" t="s">
        <v>865</v>
      </c>
      <c r="UQN8" s="65" t="s">
        <v>862</v>
      </c>
      <c r="UQO8" s="66" t="s">
        <v>863</v>
      </c>
      <c r="UQP8" s="67" t="s">
        <v>864</v>
      </c>
      <c r="UQQ8" s="68" t="s">
        <v>865</v>
      </c>
      <c r="UQR8" s="65" t="s">
        <v>862</v>
      </c>
      <c r="UQS8" s="66" t="s">
        <v>863</v>
      </c>
      <c r="UQT8" s="67" t="s">
        <v>864</v>
      </c>
      <c r="UQU8" s="68" t="s">
        <v>865</v>
      </c>
      <c r="UQV8" s="65" t="s">
        <v>862</v>
      </c>
      <c r="UQW8" s="66" t="s">
        <v>863</v>
      </c>
      <c r="UQX8" s="67" t="s">
        <v>864</v>
      </c>
      <c r="UQY8" s="68" t="s">
        <v>865</v>
      </c>
      <c r="UQZ8" s="65" t="s">
        <v>862</v>
      </c>
      <c r="URA8" s="66" t="s">
        <v>863</v>
      </c>
      <c r="URB8" s="67" t="s">
        <v>864</v>
      </c>
      <c r="URC8" s="68" t="s">
        <v>865</v>
      </c>
      <c r="URD8" s="65" t="s">
        <v>862</v>
      </c>
      <c r="URE8" s="66" t="s">
        <v>863</v>
      </c>
      <c r="URF8" s="67" t="s">
        <v>864</v>
      </c>
      <c r="URG8" s="68" t="s">
        <v>865</v>
      </c>
      <c r="URH8" s="65" t="s">
        <v>862</v>
      </c>
      <c r="URI8" s="66" t="s">
        <v>863</v>
      </c>
      <c r="URJ8" s="67" t="s">
        <v>864</v>
      </c>
      <c r="URK8" s="68" t="s">
        <v>865</v>
      </c>
      <c r="URL8" s="65" t="s">
        <v>862</v>
      </c>
      <c r="URM8" s="66" t="s">
        <v>863</v>
      </c>
      <c r="URN8" s="67" t="s">
        <v>864</v>
      </c>
      <c r="URO8" s="68" t="s">
        <v>865</v>
      </c>
      <c r="URP8" s="65" t="s">
        <v>862</v>
      </c>
      <c r="URQ8" s="66" t="s">
        <v>863</v>
      </c>
      <c r="URR8" s="67" t="s">
        <v>864</v>
      </c>
      <c r="URS8" s="68" t="s">
        <v>865</v>
      </c>
      <c r="URT8" s="65" t="s">
        <v>862</v>
      </c>
      <c r="URU8" s="66" t="s">
        <v>863</v>
      </c>
      <c r="URV8" s="67" t="s">
        <v>864</v>
      </c>
      <c r="URW8" s="68" t="s">
        <v>865</v>
      </c>
      <c r="URX8" s="65" t="s">
        <v>862</v>
      </c>
      <c r="URY8" s="66" t="s">
        <v>863</v>
      </c>
      <c r="URZ8" s="67" t="s">
        <v>864</v>
      </c>
      <c r="USA8" s="68" t="s">
        <v>865</v>
      </c>
      <c r="USB8" s="65" t="s">
        <v>862</v>
      </c>
      <c r="USC8" s="66" t="s">
        <v>863</v>
      </c>
      <c r="USD8" s="67" t="s">
        <v>864</v>
      </c>
      <c r="USE8" s="68" t="s">
        <v>865</v>
      </c>
      <c r="USF8" s="65" t="s">
        <v>862</v>
      </c>
      <c r="USG8" s="66" t="s">
        <v>863</v>
      </c>
      <c r="USH8" s="67" t="s">
        <v>864</v>
      </c>
      <c r="USI8" s="68" t="s">
        <v>865</v>
      </c>
      <c r="USJ8" s="65" t="s">
        <v>862</v>
      </c>
      <c r="USK8" s="66" t="s">
        <v>863</v>
      </c>
      <c r="USL8" s="67" t="s">
        <v>864</v>
      </c>
      <c r="USM8" s="68" t="s">
        <v>865</v>
      </c>
      <c r="USN8" s="65" t="s">
        <v>862</v>
      </c>
      <c r="USO8" s="66" t="s">
        <v>863</v>
      </c>
      <c r="USP8" s="67" t="s">
        <v>864</v>
      </c>
      <c r="USQ8" s="68" t="s">
        <v>865</v>
      </c>
      <c r="USR8" s="65" t="s">
        <v>862</v>
      </c>
      <c r="USS8" s="66" t="s">
        <v>863</v>
      </c>
      <c r="UST8" s="67" t="s">
        <v>864</v>
      </c>
      <c r="USU8" s="68" t="s">
        <v>865</v>
      </c>
      <c r="USV8" s="65" t="s">
        <v>862</v>
      </c>
      <c r="USW8" s="66" t="s">
        <v>863</v>
      </c>
      <c r="USX8" s="67" t="s">
        <v>864</v>
      </c>
      <c r="USY8" s="68" t="s">
        <v>865</v>
      </c>
      <c r="USZ8" s="65" t="s">
        <v>862</v>
      </c>
      <c r="UTA8" s="66" t="s">
        <v>863</v>
      </c>
      <c r="UTB8" s="67" t="s">
        <v>864</v>
      </c>
      <c r="UTC8" s="68" t="s">
        <v>865</v>
      </c>
      <c r="UTD8" s="65" t="s">
        <v>862</v>
      </c>
      <c r="UTE8" s="66" t="s">
        <v>863</v>
      </c>
      <c r="UTF8" s="67" t="s">
        <v>864</v>
      </c>
      <c r="UTG8" s="68" t="s">
        <v>865</v>
      </c>
      <c r="UTH8" s="65" t="s">
        <v>862</v>
      </c>
      <c r="UTI8" s="66" t="s">
        <v>863</v>
      </c>
      <c r="UTJ8" s="67" t="s">
        <v>864</v>
      </c>
      <c r="UTK8" s="68" t="s">
        <v>865</v>
      </c>
      <c r="UTL8" s="65" t="s">
        <v>862</v>
      </c>
      <c r="UTM8" s="66" t="s">
        <v>863</v>
      </c>
      <c r="UTN8" s="67" t="s">
        <v>864</v>
      </c>
      <c r="UTO8" s="68" t="s">
        <v>865</v>
      </c>
      <c r="UTP8" s="65" t="s">
        <v>862</v>
      </c>
      <c r="UTQ8" s="66" t="s">
        <v>863</v>
      </c>
      <c r="UTR8" s="67" t="s">
        <v>864</v>
      </c>
      <c r="UTS8" s="68" t="s">
        <v>865</v>
      </c>
      <c r="UTT8" s="65" t="s">
        <v>862</v>
      </c>
      <c r="UTU8" s="66" t="s">
        <v>863</v>
      </c>
      <c r="UTV8" s="67" t="s">
        <v>864</v>
      </c>
      <c r="UTW8" s="68" t="s">
        <v>865</v>
      </c>
      <c r="UTX8" s="65" t="s">
        <v>862</v>
      </c>
      <c r="UTY8" s="66" t="s">
        <v>863</v>
      </c>
      <c r="UTZ8" s="67" t="s">
        <v>864</v>
      </c>
      <c r="UUA8" s="68" t="s">
        <v>865</v>
      </c>
      <c r="UUB8" s="65" t="s">
        <v>862</v>
      </c>
      <c r="UUC8" s="66" t="s">
        <v>863</v>
      </c>
      <c r="UUD8" s="67" t="s">
        <v>864</v>
      </c>
      <c r="UUE8" s="68" t="s">
        <v>865</v>
      </c>
      <c r="UUF8" s="65" t="s">
        <v>862</v>
      </c>
      <c r="UUG8" s="66" t="s">
        <v>863</v>
      </c>
      <c r="UUH8" s="67" t="s">
        <v>864</v>
      </c>
      <c r="UUI8" s="68" t="s">
        <v>865</v>
      </c>
      <c r="UUJ8" s="65" t="s">
        <v>862</v>
      </c>
      <c r="UUK8" s="66" t="s">
        <v>863</v>
      </c>
      <c r="UUL8" s="67" t="s">
        <v>864</v>
      </c>
      <c r="UUM8" s="68" t="s">
        <v>865</v>
      </c>
      <c r="UUN8" s="65" t="s">
        <v>862</v>
      </c>
      <c r="UUO8" s="66" t="s">
        <v>863</v>
      </c>
      <c r="UUP8" s="67" t="s">
        <v>864</v>
      </c>
      <c r="UUQ8" s="68" t="s">
        <v>865</v>
      </c>
      <c r="UUR8" s="65" t="s">
        <v>862</v>
      </c>
      <c r="UUS8" s="66" t="s">
        <v>863</v>
      </c>
      <c r="UUT8" s="67" t="s">
        <v>864</v>
      </c>
      <c r="UUU8" s="68" t="s">
        <v>865</v>
      </c>
      <c r="UUV8" s="65" t="s">
        <v>862</v>
      </c>
      <c r="UUW8" s="66" t="s">
        <v>863</v>
      </c>
      <c r="UUX8" s="67" t="s">
        <v>864</v>
      </c>
      <c r="UUY8" s="68" t="s">
        <v>865</v>
      </c>
      <c r="UUZ8" s="65" t="s">
        <v>862</v>
      </c>
      <c r="UVA8" s="66" t="s">
        <v>863</v>
      </c>
      <c r="UVB8" s="67" t="s">
        <v>864</v>
      </c>
      <c r="UVC8" s="68" t="s">
        <v>865</v>
      </c>
      <c r="UVD8" s="65" t="s">
        <v>862</v>
      </c>
      <c r="UVE8" s="66" t="s">
        <v>863</v>
      </c>
      <c r="UVF8" s="67" t="s">
        <v>864</v>
      </c>
      <c r="UVG8" s="68" t="s">
        <v>865</v>
      </c>
      <c r="UVH8" s="65" t="s">
        <v>862</v>
      </c>
      <c r="UVI8" s="66" t="s">
        <v>863</v>
      </c>
      <c r="UVJ8" s="67" t="s">
        <v>864</v>
      </c>
      <c r="UVK8" s="68" t="s">
        <v>865</v>
      </c>
      <c r="UVL8" s="65" t="s">
        <v>862</v>
      </c>
      <c r="UVM8" s="66" t="s">
        <v>863</v>
      </c>
      <c r="UVN8" s="67" t="s">
        <v>864</v>
      </c>
      <c r="UVO8" s="68" t="s">
        <v>865</v>
      </c>
      <c r="UVP8" s="65" t="s">
        <v>862</v>
      </c>
      <c r="UVQ8" s="66" t="s">
        <v>863</v>
      </c>
      <c r="UVR8" s="67" t="s">
        <v>864</v>
      </c>
      <c r="UVS8" s="68" t="s">
        <v>865</v>
      </c>
      <c r="UVT8" s="65" t="s">
        <v>862</v>
      </c>
      <c r="UVU8" s="66" t="s">
        <v>863</v>
      </c>
      <c r="UVV8" s="67" t="s">
        <v>864</v>
      </c>
      <c r="UVW8" s="68" t="s">
        <v>865</v>
      </c>
      <c r="UVX8" s="65" t="s">
        <v>862</v>
      </c>
      <c r="UVY8" s="66" t="s">
        <v>863</v>
      </c>
      <c r="UVZ8" s="67" t="s">
        <v>864</v>
      </c>
      <c r="UWA8" s="68" t="s">
        <v>865</v>
      </c>
      <c r="UWB8" s="65" t="s">
        <v>862</v>
      </c>
      <c r="UWC8" s="66" t="s">
        <v>863</v>
      </c>
      <c r="UWD8" s="67" t="s">
        <v>864</v>
      </c>
      <c r="UWE8" s="68" t="s">
        <v>865</v>
      </c>
      <c r="UWF8" s="65" t="s">
        <v>862</v>
      </c>
      <c r="UWG8" s="66" t="s">
        <v>863</v>
      </c>
      <c r="UWH8" s="67" t="s">
        <v>864</v>
      </c>
      <c r="UWI8" s="68" t="s">
        <v>865</v>
      </c>
      <c r="UWJ8" s="65" t="s">
        <v>862</v>
      </c>
      <c r="UWK8" s="66" t="s">
        <v>863</v>
      </c>
      <c r="UWL8" s="67" t="s">
        <v>864</v>
      </c>
      <c r="UWM8" s="68" t="s">
        <v>865</v>
      </c>
      <c r="UWN8" s="65" t="s">
        <v>862</v>
      </c>
      <c r="UWO8" s="66" t="s">
        <v>863</v>
      </c>
      <c r="UWP8" s="67" t="s">
        <v>864</v>
      </c>
      <c r="UWQ8" s="68" t="s">
        <v>865</v>
      </c>
      <c r="UWR8" s="65" t="s">
        <v>862</v>
      </c>
      <c r="UWS8" s="66" t="s">
        <v>863</v>
      </c>
      <c r="UWT8" s="67" t="s">
        <v>864</v>
      </c>
      <c r="UWU8" s="68" t="s">
        <v>865</v>
      </c>
      <c r="UWV8" s="65" t="s">
        <v>862</v>
      </c>
      <c r="UWW8" s="66" t="s">
        <v>863</v>
      </c>
      <c r="UWX8" s="67" t="s">
        <v>864</v>
      </c>
      <c r="UWY8" s="68" t="s">
        <v>865</v>
      </c>
      <c r="UWZ8" s="65" t="s">
        <v>862</v>
      </c>
      <c r="UXA8" s="66" t="s">
        <v>863</v>
      </c>
      <c r="UXB8" s="67" t="s">
        <v>864</v>
      </c>
      <c r="UXC8" s="68" t="s">
        <v>865</v>
      </c>
      <c r="UXD8" s="65" t="s">
        <v>862</v>
      </c>
      <c r="UXE8" s="66" t="s">
        <v>863</v>
      </c>
      <c r="UXF8" s="67" t="s">
        <v>864</v>
      </c>
      <c r="UXG8" s="68" t="s">
        <v>865</v>
      </c>
      <c r="UXH8" s="65" t="s">
        <v>862</v>
      </c>
      <c r="UXI8" s="66" t="s">
        <v>863</v>
      </c>
      <c r="UXJ8" s="67" t="s">
        <v>864</v>
      </c>
      <c r="UXK8" s="68" t="s">
        <v>865</v>
      </c>
      <c r="UXL8" s="65" t="s">
        <v>862</v>
      </c>
      <c r="UXM8" s="66" t="s">
        <v>863</v>
      </c>
      <c r="UXN8" s="67" t="s">
        <v>864</v>
      </c>
      <c r="UXO8" s="68" t="s">
        <v>865</v>
      </c>
      <c r="UXP8" s="65" t="s">
        <v>862</v>
      </c>
      <c r="UXQ8" s="66" t="s">
        <v>863</v>
      </c>
      <c r="UXR8" s="67" t="s">
        <v>864</v>
      </c>
      <c r="UXS8" s="68" t="s">
        <v>865</v>
      </c>
      <c r="UXT8" s="65" t="s">
        <v>862</v>
      </c>
      <c r="UXU8" s="66" t="s">
        <v>863</v>
      </c>
      <c r="UXV8" s="67" t="s">
        <v>864</v>
      </c>
      <c r="UXW8" s="68" t="s">
        <v>865</v>
      </c>
      <c r="UXX8" s="65" t="s">
        <v>862</v>
      </c>
      <c r="UXY8" s="66" t="s">
        <v>863</v>
      </c>
      <c r="UXZ8" s="67" t="s">
        <v>864</v>
      </c>
      <c r="UYA8" s="68" t="s">
        <v>865</v>
      </c>
      <c r="UYB8" s="65" t="s">
        <v>862</v>
      </c>
      <c r="UYC8" s="66" t="s">
        <v>863</v>
      </c>
      <c r="UYD8" s="67" t="s">
        <v>864</v>
      </c>
      <c r="UYE8" s="68" t="s">
        <v>865</v>
      </c>
      <c r="UYF8" s="65" t="s">
        <v>862</v>
      </c>
      <c r="UYG8" s="66" t="s">
        <v>863</v>
      </c>
      <c r="UYH8" s="67" t="s">
        <v>864</v>
      </c>
      <c r="UYI8" s="68" t="s">
        <v>865</v>
      </c>
      <c r="UYJ8" s="65" t="s">
        <v>862</v>
      </c>
      <c r="UYK8" s="66" t="s">
        <v>863</v>
      </c>
      <c r="UYL8" s="67" t="s">
        <v>864</v>
      </c>
      <c r="UYM8" s="68" t="s">
        <v>865</v>
      </c>
      <c r="UYN8" s="65" t="s">
        <v>862</v>
      </c>
      <c r="UYO8" s="66" t="s">
        <v>863</v>
      </c>
      <c r="UYP8" s="67" t="s">
        <v>864</v>
      </c>
      <c r="UYQ8" s="68" t="s">
        <v>865</v>
      </c>
      <c r="UYR8" s="65" t="s">
        <v>862</v>
      </c>
      <c r="UYS8" s="66" t="s">
        <v>863</v>
      </c>
      <c r="UYT8" s="67" t="s">
        <v>864</v>
      </c>
      <c r="UYU8" s="68" t="s">
        <v>865</v>
      </c>
      <c r="UYV8" s="65" t="s">
        <v>862</v>
      </c>
      <c r="UYW8" s="66" t="s">
        <v>863</v>
      </c>
      <c r="UYX8" s="67" t="s">
        <v>864</v>
      </c>
      <c r="UYY8" s="68" t="s">
        <v>865</v>
      </c>
      <c r="UYZ8" s="65" t="s">
        <v>862</v>
      </c>
      <c r="UZA8" s="66" t="s">
        <v>863</v>
      </c>
      <c r="UZB8" s="67" t="s">
        <v>864</v>
      </c>
      <c r="UZC8" s="68" t="s">
        <v>865</v>
      </c>
      <c r="UZD8" s="65" t="s">
        <v>862</v>
      </c>
      <c r="UZE8" s="66" t="s">
        <v>863</v>
      </c>
      <c r="UZF8" s="67" t="s">
        <v>864</v>
      </c>
      <c r="UZG8" s="68" t="s">
        <v>865</v>
      </c>
      <c r="UZH8" s="65" t="s">
        <v>862</v>
      </c>
      <c r="UZI8" s="66" t="s">
        <v>863</v>
      </c>
      <c r="UZJ8" s="67" t="s">
        <v>864</v>
      </c>
      <c r="UZK8" s="68" t="s">
        <v>865</v>
      </c>
      <c r="UZL8" s="65" t="s">
        <v>862</v>
      </c>
      <c r="UZM8" s="66" t="s">
        <v>863</v>
      </c>
      <c r="UZN8" s="67" t="s">
        <v>864</v>
      </c>
      <c r="UZO8" s="68" t="s">
        <v>865</v>
      </c>
      <c r="UZP8" s="65" t="s">
        <v>862</v>
      </c>
      <c r="UZQ8" s="66" t="s">
        <v>863</v>
      </c>
      <c r="UZR8" s="67" t="s">
        <v>864</v>
      </c>
      <c r="UZS8" s="68" t="s">
        <v>865</v>
      </c>
      <c r="UZT8" s="65" t="s">
        <v>862</v>
      </c>
      <c r="UZU8" s="66" t="s">
        <v>863</v>
      </c>
      <c r="UZV8" s="67" t="s">
        <v>864</v>
      </c>
      <c r="UZW8" s="68" t="s">
        <v>865</v>
      </c>
      <c r="UZX8" s="65" t="s">
        <v>862</v>
      </c>
      <c r="UZY8" s="66" t="s">
        <v>863</v>
      </c>
      <c r="UZZ8" s="67" t="s">
        <v>864</v>
      </c>
      <c r="VAA8" s="68" t="s">
        <v>865</v>
      </c>
      <c r="VAB8" s="65" t="s">
        <v>862</v>
      </c>
      <c r="VAC8" s="66" t="s">
        <v>863</v>
      </c>
      <c r="VAD8" s="67" t="s">
        <v>864</v>
      </c>
      <c r="VAE8" s="68" t="s">
        <v>865</v>
      </c>
      <c r="VAF8" s="65" t="s">
        <v>862</v>
      </c>
      <c r="VAG8" s="66" t="s">
        <v>863</v>
      </c>
      <c r="VAH8" s="67" t="s">
        <v>864</v>
      </c>
      <c r="VAI8" s="68" t="s">
        <v>865</v>
      </c>
      <c r="VAJ8" s="65" t="s">
        <v>862</v>
      </c>
      <c r="VAK8" s="66" t="s">
        <v>863</v>
      </c>
      <c r="VAL8" s="67" t="s">
        <v>864</v>
      </c>
      <c r="VAM8" s="68" t="s">
        <v>865</v>
      </c>
      <c r="VAN8" s="65" t="s">
        <v>862</v>
      </c>
      <c r="VAO8" s="66" t="s">
        <v>863</v>
      </c>
      <c r="VAP8" s="67" t="s">
        <v>864</v>
      </c>
      <c r="VAQ8" s="68" t="s">
        <v>865</v>
      </c>
      <c r="VAR8" s="65" t="s">
        <v>862</v>
      </c>
      <c r="VAS8" s="66" t="s">
        <v>863</v>
      </c>
      <c r="VAT8" s="67" t="s">
        <v>864</v>
      </c>
      <c r="VAU8" s="68" t="s">
        <v>865</v>
      </c>
      <c r="VAV8" s="65" t="s">
        <v>862</v>
      </c>
      <c r="VAW8" s="66" t="s">
        <v>863</v>
      </c>
      <c r="VAX8" s="67" t="s">
        <v>864</v>
      </c>
      <c r="VAY8" s="68" t="s">
        <v>865</v>
      </c>
      <c r="VAZ8" s="65" t="s">
        <v>862</v>
      </c>
      <c r="VBA8" s="66" t="s">
        <v>863</v>
      </c>
      <c r="VBB8" s="67" t="s">
        <v>864</v>
      </c>
      <c r="VBC8" s="68" t="s">
        <v>865</v>
      </c>
      <c r="VBD8" s="65" t="s">
        <v>862</v>
      </c>
      <c r="VBE8" s="66" t="s">
        <v>863</v>
      </c>
      <c r="VBF8" s="67" t="s">
        <v>864</v>
      </c>
      <c r="VBG8" s="68" t="s">
        <v>865</v>
      </c>
      <c r="VBH8" s="65" t="s">
        <v>862</v>
      </c>
      <c r="VBI8" s="66" t="s">
        <v>863</v>
      </c>
      <c r="VBJ8" s="67" t="s">
        <v>864</v>
      </c>
      <c r="VBK8" s="68" t="s">
        <v>865</v>
      </c>
      <c r="VBL8" s="65" t="s">
        <v>862</v>
      </c>
      <c r="VBM8" s="66" t="s">
        <v>863</v>
      </c>
      <c r="VBN8" s="67" t="s">
        <v>864</v>
      </c>
      <c r="VBO8" s="68" t="s">
        <v>865</v>
      </c>
      <c r="VBP8" s="65" t="s">
        <v>862</v>
      </c>
      <c r="VBQ8" s="66" t="s">
        <v>863</v>
      </c>
      <c r="VBR8" s="67" t="s">
        <v>864</v>
      </c>
      <c r="VBS8" s="68" t="s">
        <v>865</v>
      </c>
      <c r="VBT8" s="65" t="s">
        <v>862</v>
      </c>
      <c r="VBU8" s="66" t="s">
        <v>863</v>
      </c>
      <c r="VBV8" s="67" t="s">
        <v>864</v>
      </c>
      <c r="VBW8" s="68" t="s">
        <v>865</v>
      </c>
      <c r="VBX8" s="65" t="s">
        <v>862</v>
      </c>
      <c r="VBY8" s="66" t="s">
        <v>863</v>
      </c>
      <c r="VBZ8" s="67" t="s">
        <v>864</v>
      </c>
      <c r="VCA8" s="68" t="s">
        <v>865</v>
      </c>
      <c r="VCB8" s="65" t="s">
        <v>862</v>
      </c>
      <c r="VCC8" s="66" t="s">
        <v>863</v>
      </c>
      <c r="VCD8" s="67" t="s">
        <v>864</v>
      </c>
      <c r="VCE8" s="68" t="s">
        <v>865</v>
      </c>
      <c r="VCF8" s="65" t="s">
        <v>862</v>
      </c>
      <c r="VCG8" s="66" t="s">
        <v>863</v>
      </c>
      <c r="VCH8" s="67" t="s">
        <v>864</v>
      </c>
      <c r="VCI8" s="68" t="s">
        <v>865</v>
      </c>
      <c r="VCJ8" s="65" t="s">
        <v>862</v>
      </c>
      <c r="VCK8" s="66" t="s">
        <v>863</v>
      </c>
      <c r="VCL8" s="67" t="s">
        <v>864</v>
      </c>
      <c r="VCM8" s="68" t="s">
        <v>865</v>
      </c>
      <c r="VCN8" s="65" t="s">
        <v>862</v>
      </c>
      <c r="VCO8" s="66" t="s">
        <v>863</v>
      </c>
      <c r="VCP8" s="67" t="s">
        <v>864</v>
      </c>
      <c r="VCQ8" s="68" t="s">
        <v>865</v>
      </c>
      <c r="VCR8" s="65" t="s">
        <v>862</v>
      </c>
      <c r="VCS8" s="66" t="s">
        <v>863</v>
      </c>
      <c r="VCT8" s="67" t="s">
        <v>864</v>
      </c>
      <c r="VCU8" s="68" t="s">
        <v>865</v>
      </c>
      <c r="VCV8" s="65" t="s">
        <v>862</v>
      </c>
      <c r="VCW8" s="66" t="s">
        <v>863</v>
      </c>
      <c r="VCX8" s="67" t="s">
        <v>864</v>
      </c>
      <c r="VCY8" s="68" t="s">
        <v>865</v>
      </c>
      <c r="VCZ8" s="65" t="s">
        <v>862</v>
      </c>
      <c r="VDA8" s="66" t="s">
        <v>863</v>
      </c>
      <c r="VDB8" s="67" t="s">
        <v>864</v>
      </c>
      <c r="VDC8" s="68" t="s">
        <v>865</v>
      </c>
      <c r="VDD8" s="65" t="s">
        <v>862</v>
      </c>
      <c r="VDE8" s="66" t="s">
        <v>863</v>
      </c>
      <c r="VDF8" s="67" t="s">
        <v>864</v>
      </c>
      <c r="VDG8" s="68" t="s">
        <v>865</v>
      </c>
      <c r="VDH8" s="65" t="s">
        <v>862</v>
      </c>
      <c r="VDI8" s="66" t="s">
        <v>863</v>
      </c>
      <c r="VDJ8" s="67" t="s">
        <v>864</v>
      </c>
      <c r="VDK8" s="68" t="s">
        <v>865</v>
      </c>
      <c r="VDL8" s="65" t="s">
        <v>862</v>
      </c>
      <c r="VDM8" s="66" t="s">
        <v>863</v>
      </c>
      <c r="VDN8" s="67" t="s">
        <v>864</v>
      </c>
      <c r="VDO8" s="68" t="s">
        <v>865</v>
      </c>
      <c r="VDP8" s="65" t="s">
        <v>862</v>
      </c>
      <c r="VDQ8" s="66" t="s">
        <v>863</v>
      </c>
      <c r="VDR8" s="67" t="s">
        <v>864</v>
      </c>
      <c r="VDS8" s="68" t="s">
        <v>865</v>
      </c>
      <c r="VDT8" s="65" t="s">
        <v>862</v>
      </c>
      <c r="VDU8" s="66" t="s">
        <v>863</v>
      </c>
      <c r="VDV8" s="67" t="s">
        <v>864</v>
      </c>
      <c r="VDW8" s="68" t="s">
        <v>865</v>
      </c>
      <c r="VDX8" s="65" t="s">
        <v>862</v>
      </c>
      <c r="VDY8" s="66" t="s">
        <v>863</v>
      </c>
      <c r="VDZ8" s="67" t="s">
        <v>864</v>
      </c>
      <c r="VEA8" s="68" t="s">
        <v>865</v>
      </c>
      <c r="VEB8" s="65" t="s">
        <v>862</v>
      </c>
      <c r="VEC8" s="66" t="s">
        <v>863</v>
      </c>
      <c r="VED8" s="67" t="s">
        <v>864</v>
      </c>
      <c r="VEE8" s="68" t="s">
        <v>865</v>
      </c>
      <c r="VEF8" s="65" t="s">
        <v>862</v>
      </c>
      <c r="VEG8" s="66" t="s">
        <v>863</v>
      </c>
      <c r="VEH8" s="67" t="s">
        <v>864</v>
      </c>
      <c r="VEI8" s="68" t="s">
        <v>865</v>
      </c>
      <c r="VEJ8" s="65" t="s">
        <v>862</v>
      </c>
      <c r="VEK8" s="66" t="s">
        <v>863</v>
      </c>
      <c r="VEL8" s="67" t="s">
        <v>864</v>
      </c>
      <c r="VEM8" s="68" t="s">
        <v>865</v>
      </c>
      <c r="VEN8" s="65" t="s">
        <v>862</v>
      </c>
      <c r="VEO8" s="66" t="s">
        <v>863</v>
      </c>
      <c r="VEP8" s="67" t="s">
        <v>864</v>
      </c>
      <c r="VEQ8" s="68" t="s">
        <v>865</v>
      </c>
      <c r="VER8" s="65" t="s">
        <v>862</v>
      </c>
      <c r="VES8" s="66" t="s">
        <v>863</v>
      </c>
      <c r="VET8" s="67" t="s">
        <v>864</v>
      </c>
      <c r="VEU8" s="68" t="s">
        <v>865</v>
      </c>
      <c r="VEV8" s="65" t="s">
        <v>862</v>
      </c>
      <c r="VEW8" s="66" t="s">
        <v>863</v>
      </c>
      <c r="VEX8" s="67" t="s">
        <v>864</v>
      </c>
      <c r="VEY8" s="68" t="s">
        <v>865</v>
      </c>
      <c r="VEZ8" s="65" t="s">
        <v>862</v>
      </c>
      <c r="VFA8" s="66" t="s">
        <v>863</v>
      </c>
      <c r="VFB8" s="67" t="s">
        <v>864</v>
      </c>
      <c r="VFC8" s="68" t="s">
        <v>865</v>
      </c>
      <c r="VFD8" s="65" t="s">
        <v>862</v>
      </c>
      <c r="VFE8" s="66" t="s">
        <v>863</v>
      </c>
      <c r="VFF8" s="67" t="s">
        <v>864</v>
      </c>
      <c r="VFG8" s="68" t="s">
        <v>865</v>
      </c>
      <c r="VFH8" s="65" t="s">
        <v>862</v>
      </c>
      <c r="VFI8" s="66" t="s">
        <v>863</v>
      </c>
      <c r="VFJ8" s="67" t="s">
        <v>864</v>
      </c>
      <c r="VFK8" s="68" t="s">
        <v>865</v>
      </c>
      <c r="VFL8" s="65" t="s">
        <v>862</v>
      </c>
      <c r="VFM8" s="66" t="s">
        <v>863</v>
      </c>
      <c r="VFN8" s="67" t="s">
        <v>864</v>
      </c>
      <c r="VFO8" s="68" t="s">
        <v>865</v>
      </c>
      <c r="VFP8" s="65" t="s">
        <v>862</v>
      </c>
      <c r="VFQ8" s="66" t="s">
        <v>863</v>
      </c>
      <c r="VFR8" s="67" t="s">
        <v>864</v>
      </c>
      <c r="VFS8" s="68" t="s">
        <v>865</v>
      </c>
      <c r="VFT8" s="65" t="s">
        <v>862</v>
      </c>
      <c r="VFU8" s="66" t="s">
        <v>863</v>
      </c>
      <c r="VFV8" s="67" t="s">
        <v>864</v>
      </c>
      <c r="VFW8" s="68" t="s">
        <v>865</v>
      </c>
      <c r="VFX8" s="65" t="s">
        <v>862</v>
      </c>
      <c r="VFY8" s="66" t="s">
        <v>863</v>
      </c>
      <c r="VFZ8" s="67" t="s">
        <v>864</v>
      </c>
      <c r="VGA8" s="68" t="s">
        <v>865</v>
      </c>
      <c r="VGB8" s="65" t="s">
        <v>862</v>
      </c>
      <c r="VGC8" s="66" t="s">
        <v>863</v>
      </c>
      <c r="VGD8" s="67" t="s">
        <v>864</v>
      </c>
      <c r="VGE8" s="68" t="s">
        <v>865</v>
      </c>
      <c r="VGF8" s="65" t="s">
        <v>862</v>
      </c>
      <c r="VGG8" s="66" t="s">
        <v>863</v>
      </c>
      <c r="VGH8" s="67" t="s">
        <v>864</v>
      </c>
      <c r="VGI8" s="68" t="s">
        <v>865</v>
      </c>
      <c r="VGJ8" s="65" t="s">
        <v>862</v>
      </c>
      <c r="VGK8" s="66" t="s">
        <v>863</v>
      </c>
      <c r="VGL8" s="67" t="s">
        <v>864</v>
      </c>
      <c r="VGM8" s="68" t="s">
        <v>865</v>
      </c>
      <c r="VGN8" s="65" t="s">
        <v>862</v>
      </c>
      <c r="VGO8" s="66" t="s">
        <v>863</v>
      </c>
      <c r="VGP8" s="67" t="s">
        <v>864</v>
      </c>
      <c r="VGQ8" s="68" t="s">
        <v>865</v>
      </c>
      <c r="VGR8" s="65" t="s">
        <v>862</v>
      </c>
      <c r="VGS8" s="66" t="s">
        <v>863</v>
      </c>
      <c r="VGT8" s="67" t="s">
        <v>864</v>
      </c>
      <c r="VGU8" s="68" t="s">
        <v>865</v>
      </c>
      <c r="VGV8" s="65" t="s">
        <v>862</v>
      </c>
      <c r="VGW8" s="66" t="s">
        <v>863</v>
      </c>
      <c r="VGX8" s="67" t="s">
        <v>864</v>
      </c>
      <c r="VGY8" s="68" t="s">
        <v>865</v>
      </c>
      <c r="VGZ8" s="65" t="s">
        <v>862</v>
      </c>
      <c r="VHA8" s="66" t="s">
        <v>863</v>
      </c>
      <c r="VHB8" s="67" t="s">
        <v>864</v>
      </c>
      <c r="VHC8" s="68" t="s">
        <v>865</v>
      </c>
      <c r="VHD8" s="65" t="s">
        <v>862</v>
      </c>
      <c r="VHE8" s="66" t="s">
        <v>863</v>
      </c>
      <c r="VHF8" s="67" t="s">
        <v>864</v>
      </c>
      <c r="VHG8" s="68" t="s">
        <v>865</v>
      </c>
      <c r="VHH8" s="65" t="s">
        <v>862</v>
      </c>
      <c r="VHI8" s="66" t="s">
        <v>863</v>
      </c>
      <c r="VHJ8" s="67" t="s">
        <v>864</v>
      </c>
      <c r="VHK8" s="68" t="s">
        <v>865</v>
      </c>
      <c r="VHL8" s="65" t="s">
        <v>862</v>
      </c>
      <c r="VHM8" s="66" t="s">
        <v>863</v>
      </c>
      <c r="VHN8" s="67" t="s">
        <v>864</v>
      </c>
      <c r="VHO8" s="68" t="s">
        <v>865</v>
      </c>
      <c r="VHP8" s="65" t="s">
        <v>862</v>
      </c>
      <c r="VHQ8" s="66" t="s">
        <v>863</v>
      </c>
      <c r="VHR8" s="67" t="s">
        <v>864</v>
      </c>
      <c r="VHS8" s="68" t="s">
        <v>865</v>
      </c>
      <c r="VHT8" s="65" t="s">
        <v>862</v>
      </c>
      <c r="VHU8" s="66" t="s">
        <v>863</v>
      </c>
      <c r="VHV8" s="67" t="s">
        <v>864</v>
      </c>
      <c r="VHW8" s="68" t="s">
        <v>865</v>
      </c>
      <c r="VHX8" s="65" t="s">
        <v>862</v>
      </c>
      <c r="VHY8" s="66" t="s">
        <v>863</v>
      </c>
      <c r="VHZ8" s="67" t="s">
        <v>864</v>
      </c>
      <c r="VIA8" s="68" t="s">
        <v>865</v>
      </c>
      <c r="VIB8" s="65" t="s">
        <v>862</v>
      </c>
      <c r="VIC8" s="66" t="s">
        <v>863</v>
      </c>
      <c r="VID8" s="67" t="s">
        <v>864</v>
      </c>
      <c r="VIE8" s="68" t="s">
        <v>865</v>
      </c>
      <c r="VIF8" s="65" t="s">
        <v>862</v>
      </c>
      <c r="VIG8" s="66" t="s">
        <v>863</v>
      </c>
      <c r="VIH8" s="67" t="s">
        <v>864</v>
      </c>
      <c r="VII8" s="68" t="s">
        <v>865</v>
      </c>
      <c r="VIJ8" s="65" t="s">
        <v>862</v>
      </c>
      <c r="VIK8" s="66" t="s">
        <v>863</v>
      </c>
      <c r="VIL8" s="67" t="s">
        <v>864</v>
      </c>
      <c r="VIM8" s="68" t="s">
        <v>865</v>
      </c>
      <c r="VIN8" s="65" t="s">
        <v>862</v>
      </c>
      <c r="VIO8" s="66" t="s">
        <v>863</v>
      </c>
      <c r="VIP8" s="67" t="s">
        <v>864</v>
      </c>
      <c r="VIQ8" s="68" t="s">
        <v>865</v>
      </c>
      <c r="VIR8" s="65" t="s">
        <v>862</v>
      </c>
      <c r="VIS8" s="66" t="s">
        <v>863</v>
      </c>
      <c r="VIT8" s="67" t="s">
        <v>864</v>
      </c>
      <c r="VIU8" s="68" t="s">
        <v>865</v>
      </c>
      <c r="VIV8" s="65" t="s">
        <v>862</v>
      </c>
      <c r="VIW8" s="66" t="s">
        <v>863</v>
      </c>
      <c r="VIX8" s="67" t="s">
        <v>864</v>
      </c>
      <c r="VIY8" s="68" t="s">
        <v>865</v>
      </c>
      <c r="VIZ8" s="65" t="s">
        <v>862</v>
      </c>
      <c r="VJA8" s="66" t="s">
        <v>863</v>
      </c>
      <c r="VJB8" s="67" t="s">
        <v>864</v>
      </c>
      <c r="VJC8" s="68" t="s">
        <v>865</v>
      </c>
      <c r="VJD8" s="65" t="s">
        <v>862</v>
      </c>
      <c r="VJE8" s="66" t="s">
        <v>863</v>
      </c>
      <c r="VJF8" s="67" t="s">
        <v>864</v>
      </c>
      <c r="VJG8" s="68" t="s">
        <v>865</v>
      </c>
      <c r="VJH8" s="65" t="s">
        <v>862</v>
      </c>
      <c r="VJI8" s="66" t="s">
        <v>863</v>
      </c>
      <c r="VJJ8" s="67" t="s">
        <v>864</v>
      </c>
      <c r="VJK8" s="68" t="s">
        <v>865</v>
      </c>
      <c r="VJL8" s="65" t="s">
        <v>862</v>
      </c>
      <c r="VJM8" s="66" t="s">
        <v>863</v>
      </c>
      <c r="VJN8" s="67" t="s">
        <v>864</v>
      </c>
      <c r="VJO8" s="68" t="s">
        <v>865</v>
      </c>
      <c r="VJP8" s="65" t="s">
        <v>862</v>
      </c>
      <c r="VJQ8" s="66" t="s">
        <v>863</v>
      </c>
      <c r="VJR8" s="67" t="s">
        <v>864</v>
      </c>
      <c r="VJS8" s="68" t="s">
        <v>865</v>
      </c>
      <c r="VJT8" s="65" t="s">
        <v>862</v>
      </c>
      <c r="VJU8" s="66" t="s">
        <v>863</v>
      </c>
      <c r="VJV8" s="67" t="s">
        <v>864</v>
      </c>
      <c r="VJW8" s="68" t="s">
        <v>865</v>
      </c>
      <c r="VJX8" s="65" t="s">
        <v>862</v>
      </c>
      <c r="VJY8" s="66" t="s">
        <v>863</v>
      </c>
      <c r="VJZ8" s="67" t="s">
        <v>864</v>
      </c>
      <c r="VKA8" s="68" t="s">
        <v>865</v>
      </c>
      <c r="VKB8" s="65" t="s">
        <v>862</v>
      </c>
      <c r="VKC8" s="66" t="s">
        <v>863</v>
      </c>
      <c r="VKD8" s="67" t="s">
        <v>864</v>
      </c>
      <c r="VKE8" s="68" t="s">
        <v>865</v>
      </c>
      <c r="VKF8" s="65" t="s">
        <v>862</v>
      </c>
      <c r="VKG8" s="66" t="s">
        <v>863</v>
      </c>
      <c r="VKH8" s="67" t="s">
        <v>864</v>
      </c>
      <c r="VKI8" s="68" t="s">
        <v>865</v>
      </c>
      <c r="VKJ8" s="65" t="s">
        <v>862</v>
      </c>
      <c r="VKK8" s="66" t="s">
        <v>863</v>
      </c>
      <c r="VKL8" s="67" t="s">
        <v>864</v>
      </c>
      <c r="VKM8" s="68" t="s">
        <v>865</v>
      </c>
      <c r="VKN8" s="65" t="s">
        <v>862</v>
      </c>
      <c r="VKO8" s="66" t="s">
        <v>863</v>
      </c>
      <c r="VKP8" s="67" t="s">
        <v>864</v>
      </c>
      <c r="VKQ8" s="68" t="s">
        <v>865</v>
      </c>
      <c r="VKR8" s="65" t="s">
        <v>862</v>
      </c>
      <c r="VKS8" s="66" t="s">
        <v>863</v>
      </c>
      <c r="VKT8" s="67" t="s">
        <v>864</v>
      </c>
      <c r="VKU8" s="68" t="s">
        <v>865</v>
      </c>
      <c r="VKV8" s="65" t="s">
        <v>862</v>
      </c>
      <c r="VKW8" s="66" t="s">
        <v>863</v>
      </c>
      <c r="VKX8" s="67" t="s">
        <v>864</v>
      </c>
      <c r="VKY8" s="68" t="s">
        <v>865</v>
      </c>
      <c r="VKZ8" s="65" t="s">
        <v>862</v>
      </c>
      <c r="VLA8" s="66" t="s">
        <v>863</v>
      </c>
      <c r="VLB8" s="67" t="s">
        <v>864</v>
      </c>
      <c r="VLC8" s="68" t="s">
        <v>865</v>
      </c>
      <c r="VLD8" s="65" t="s">
        <v>862</v>
      </c>
      <c r="VLE8" s="66" t="s">
        <v>863</v>
      </c>
      <c r="VLF8" s="67" t="s">
        <v>864</v>
      </c>
      <c r="VLG8" s="68" t="s">
        <v>865</v>
      </c>
      <c r="VLH8" s="65" t="s">
        <v>862</v>
      </c>
      <c r="VLI8" s="66" t="s">
        <v>863</v>
      </c>
      <c r="VLJ8" s="67" t="s">
        <v>864</v>
      </c>
      <c r="VLK8" s="68" t="s">
        <v>865</v>
      </c>
      <c r="VLL8" s="65" t="s">
        <v>862</v>
      </c>
      <c r="VLM8" s="66" t="s">
        <v>863</v>
      </c>
      <c r="VLN8" s="67" t="s">
        <v>864</v>
      </c>
      <c r="VLO8" s="68" t="s">
        <v>865</v>
      </c>
      <c r="VLP8" s="65" t="s">
        <v>862</v>
      </c>
      <c r="VLQ8" s="66" t="s">
        <v>863</v>
      </c>
      <c r="VLR8" s="67" t="s">
        <v>864</v>
      </c>
      <c r="VLS8" s="68" t="s">
        <v>865</v>
      </c>
      <c r="VLT8" s="65" t="s">
        <v>862</v>
      </c>
      <c r="VLU8" s="66" t="s">
        <v>863</v>
      </c>
      <c r="VLV8" s="67" t="s">
        <v>864</v>
      </c>
      <c r="VLW8" s="68" t="s">
        <v>865</v>
      </c>
      <c r="VLX8" s="65" t="s">
        <v>862</v>
      </c>
      <c r="VLY8" s="66" t="s">
        <v>863</v>
      </c>
      <c r="VLZ8" s="67" t="s">
        <v>864</v>
      </c>
      <c r="VMA8" s="68" t="s">
        <v>865</v>
      </c>
      <c r="VMB8" s="65" t="s">
        <v>862</v>
      </c>
      <c r="VMC8" s="66" t="s">
        <v>863</v>
      </c>
      <c r="VMD8" s="67" t="s">
        <v>864</v>
      </c>
      <c r="VME8" s="68" t="s">
        <v>865</v>
      </c>
      <c r="VMF8" s="65" t="s">
        <v>862</v>
      </c>
      <c r="VMG8" s="66" t="s">
        <v>863</v>
      </c>
      <c r="VMH8" s="67" t="s">
        <v>864</v>
      </c>
      <c r="VMI8" s="68" t="s">
        <v>865</v>
      </c>
      <c r="VMJ8" s="65" t="s">
        <v>862</v>
      </c>
      <c r="VMK8" s="66" t="s">
        <v>863</v>
      </c>
      <c r="VML8" s="67" t="s">
        <v>864</v>
      </c>
      <c r="VMM8" s="68" t="s">
        <v>865</v>
      </c>
      <c r="VMN8" s="65" t="s">
        <v>862</v>
      </c>
      <c r="VMO8" s="66" t="s">
        <v>863</v>
      </c>
      <c r="VMP8" s="67" t="s">
        <v>864</v>
      </c>
      <c r="VMQ8" s="68" t="s">
        <v>865</v>
      </c>
      <c r="VMR8" s="65" t="s">
        <v>862</v>
      </c>
      <c r="VMS8" s="66" t="s">
        <v>863</v>
      </c>
      <c r="VMT8" s="67" t="s">
        <v>864</v>
      </c>
      <c r="VMU8" s="68" t="s">
        <v>865</v>
      </c>
      <c r="VMV8" s="65" t="s">
        <v>862</v>
      </c>
      <c r="VMW8" s="66" t="s">
        <v>863</v>
      </c>
      <c r="VMX8" s="67" t="s">
        <v>864</v>
      </c>
      <c r="VMY8" s="68" t="s">
        <v>865</v>
      </c>
      <c r="VMZ8" s="65" t="s">
        <v>862</v>
      </c>
      <c r="VNA8" s="66" t="s">
        <v>863</v>
      </c>
      <c r="VNB8" s="67" t="s">
        <v>864</v>
      </c>
      <c r="VNC8" s="68" t="s">
        <v>865</v>
      </c>
      <c r="VND8" s="65" t="s">
        <v>862</v>
      </c>
      <c r="VNE8" s="66" t="s">
        <v>863</v>
      </c>
      <c r="VNF8" s="67" t="s">
        <v>864</v>
      </c>
      <c r="VNG8" s="68" t="s">
        <v>865</v>
      </c>
      <c r="VNH8" s="65" t="s">
        <v>862</v>
      </c>
      <c r="VNI8" s="66" t="s">
        <v>863</v>
      </c>
      <c r="VNJ8" s="67" t="s">
        <v>864</v>
      </c>
      <c r="VNK8" s="68" t="s">
        <v>865</v>
      </c>
      <c r="VNL8" s="65" t="s">
        <v>862</v>
      </c>
      <c r="VNM8" s="66" t="s">
        <v>863</v>
      </c>
      <c r="VNN8" s="67" t="s">
        <v>864</v>
      </c>
      <c r="VNO8" s="68" t="s">
        <v>865</v>
      </c>
      <c r="VNP8" s="65" t="s">
        <v>862</v>
      </c>
      <c r="VNQ8" s="66" t="s">
        <v>863</v>
      </c>
      <c r="VNR8" s="67" t="s">
        <v>864</v>
      </c>
      <c r="VNS8" s="68" t="s">
        <v>865</v>
      </c>
      <c r="VNT8" s="65" t="s">
        <v>862</v>
      </c>
      <c r="VNU8" s="66" t="s">
        <v>863</v>
      </c>
      <c r="VNV8" s="67" t="s">
        <v>864</v>
      </c>
      <c r="VNW8" s="68" t="s">
        <v>865</v>
      </c>
      <c r="VNX8" s="65" t="s">
        <v>862</v>
      </c>
      <c r="VNY8" s="66" t="s">
        <v>863</v>
      </c>
      <c r="VNZ8" s="67" t="s">
        <v>864</v>
      </c>
      <c r="VOA8" s="68" t="s">
        <v>865</v>
      </c>
      <c r="VOB8" s="65" t="s">
        <v>862</v>
      </c>
      <c r="VOC8" s="66" t="s">
        <v>863</v>
      </c>
      <c r="VOD8" s="67" t="s">
        <v>864</v>
      </c>
      <c r="VOE8" s="68" t="s">
        <v>865</v>
      </c>
      <c r="VOF8" s="65" t="s">
        <v>862</v>
      </c>
      <c r="VOG8" s="66" t="s">
        <v>863</v>
      </c>
      <c r="VOH8" s="67" t="s">
        <v>864</v>
      </c>
      <c r="VOI8" s="68" t="s">
        <v>865</v>
      </c>
      <c r="VOJ8" s="65" t="s">
        <v>862</v>
      </c>
      <c r="VOK8" s="66" t="s">
        <v>863</v>
      </c>
      <c r="VOL8" s="67" t="s">
        <v>864</v>
      </c>
      <c r="VOM8" s="68" t="s">
        <v>865</v>
      </c>
      <c r="VON8" s="65" t="s">
        <v>862</v>
      </c>
      <c r="VOO8" s="66" t="s">
        <v>863</v>
      </c>
      <c r="VOP8" s="67" t="s">
        <v>864</v>
      </c>
      <c r="VOQ8" s="68" t="s">
        <v>865</v>
      </c>
      <c r="VOR8" s="65" t="s">
        <v>862</v>
      </c>
      <c r="VOS8" s="66" t="s">
        <v>863</v>
      </c>
      <c r="VOT8" s="67" t="s">
        <v>864</v>
      </c>
      <c r="VOU8" s="68" t="s">
        <v>865</v>
      </c>
      <c r="VOV8" s="65" t="s">
        <v>862</v>
      </c>
      <c r="VOW8" s="66" t="s">
        <v>863</v>
      </c>
      <c r="VOX8" s="67" t="s">
        <v>864</v>
      </c>
      <c r="VOY8" s="68" t="s">
        <v>865</v>
      </c>
      <c r="VOZ8" s="65" t="s">
        <v>862</v>
      </c>
      <c r="VPA8" s="66" t="s">
        <v>863</v>
      </c>
      <c r="VPB8" s="67" t="s">
        <v>864</v>
      </c>
      <c r="VPC8" s="68" t="s">
        <v>865</v>
      </c>
      <c r="VPD8" s="65" t="s">
        <v>862</v>
      </c>
      <c r="VPE8" s="66" t="s">
        <v>863</v>
      </c>
      <c r="VPF8" s="67" t="s">
        <v>864</v>
      </c>
      <c r="VPG8" s="68" t="s">
        <v>865</v>
      </c>
      <c r="VPH8" s="65" t="s">
        <v>862</v>
      </c>
      <c r="VPI8" s="66" t="s">
        <v>863</v>
      </c>
      <c r="VPJ8" s="67" t="s">
        <v>864</v>
      </c>
      <c r="VPK8" s="68" t="s">
        <v>865</v>
      </c>
      <c r="VPL8" s="65" t="s">
        <v>862</v>
      </c>
      <c r="VPM8" s="66" t="s">
        <v>863</v>
      </c>
      <c r="VPN8" s="67" t="s">
        <v>864</v>
      </c>
      <c r="VPO8" s="68" t="s">
        <v>865</v>
      </c>
      <c r="VPP8" s="65" t="s">
        <v>862</v>
      </c>
      <c r="VPQ8" s="66" t="s">
        <v>863</v>
      </c>
      <c r="VPR8" s="67" t="s">
        <v>864</v>
      </c>
      <c r="VPS8" s="68" t="s">
        <v>865</v>
      </c>
      <c r="VPT8" s="65" t="s">
        <v>862</v>
      </c>
      <c r="VPU8" s="66" t="s">
        <v>863</v>
      </c>
      <c r="VPV8" s="67" t="s">
        <v>864</v>
      </c>
      <c r="VPW8" s="68" t="s">
        <v>865</v>
      </c>
      <c r="VPX8" s="65" t="s">
        <v>862</v>
      </c>
      <c r="VPY8" s="66" t="s">
        <v>863</v>
      </c>
      <c r="VPZ8" s="67" t="s">
        <v>864</v>
      </c>
      <c r="VQA8" s="68" t="s">
        <v>865</v>
      </c>
      <c r="VQB8" s="65" t="s">
        <v>862</v>
      </c>
      <c r="VQC8" s="66" t="s">
        <v>863</v>
      </c>
      <c r="VQD8" s="67" t="s">
        <v>864</v>
      </c>
      <c r="VQE8" s="68" t="s">
        <v>865</v>
      </c>
      <c r="VQF8" s="65" t="s">
        <v>862</v>
      </c>
      <c r="VQG8" s="66" t="s">
        <v>863</v>
      </c>
      <c r="VQH8" s="67" t="s">
        <v>864</v>
      </c>
      <c r="VQI8" s="68" t="s">
        <v>865</v>
      </c>
      <c r="VQJ8" s="65" t="s">
        <v>862</v>
      </c>
      <c r="VQK8" s="66" t="s">
        <v>863</v>
      </c>
      <c r="VQL8" s="67" t="s">
        <v>864</v>
      </c>
      <c r="VQM8" s="68" t="s">
        <v>865</v>
      </c>
      <c r="VQN8" s="65" t="s">
        <v>862</v>
      </c>
      <c r="VQO8" s="66" t="s">
        <v>863</v>
      </c>
      <c r="VQP8" s="67" t="s">
        <v>864</v>
      </c>
      <c r="VQQ8" s="68" t="s">
        <v>865</v>
      </c>
      <c r="VQR8" s="65" t="s">
        <v>862</v>
      </c>
      <c r="VQS8" s="66" t="s">
        <v>863</v>
      </c>
      <c r="VQT8" s="67" t="s">
        <v>864</v>
      </c>
      <c r="VQU8" s="68" t="s">
        <v>865</v>
      </c>
      <c r="VQV8" s="65" t="s">
        <v>862</v>
      </c>
      <c r="VQW8" s="66" t="s">
        <v>863</v>
      </c>
      <c r="VQX8" s="67" t="s">
        <v>864</v>
      </c>
      <c r="VQY8" s="68" t="s">
        <v>865</v>
      </c>
      <c r="VQZ8" s="65" t="s">
        <v>862</v>
      </c>
      <c r="VRA8" s="66" t="s">
        <v>863</v>
      </c>
      <c r="VRB8" s="67" t="s">
        <v>864</v>
      </c>
      <c r="VRC8" s="68" t="s">
        <v>865</v>
      </c>
      <c r="VRD8" s="65" t="s">
        <v>862</v>
      </c>
      <c r="VRE8" s="66" t="s">
        <v>863</v>
      </c>
      <c r="VRF8" s="67" t="s">
        <v>864</v>
      </c>
      <c r="VRG8" s="68" t="s">
        <v>865</v>
      </c>
      <c r="VRH8" s="65" t="s">
        <v>862</v>
      </c>
      <c r="VRI8" s="66" t="s">
        <v>863</v>
      </c>
      <c r="VRJ8" s="67" t="s">
        <v>864</v>
      </c>
      <c r="VRK8" s="68" t="s">
        <v>865</v>
      </c>
      <c r="VRL8" s="65" t="s">
        <v>862</v>
      </c>
      <c r="VRM8" s="66" t="s">
        <v>863</v>
      </c>
      <c r="VRN8" s="67" t="s">
        <v>864</v>
      </c>
      <c r="VRO8" s="68" t="s">
        <v>865</v>
      </c>
      <c r="VRP8" s="65" t="s">
        <v>862</v>
      </c>
      <c r="VRQ8" s="66" t="s">
        <v>863</v>
      </c>
      <c r="VRR8" s="67" t="s">
        <v>864</v>
      </c>
      <c r="VRS8" s="68" t="s">
        <v>865</v>
      </c>
      <c r="VRT8" s="65" t="s">
        <v>862</v>
      </c>
      <c r="VRU8" s="66" t="s">
        <v>863</v>
      </c>
      <c r="VRV8" s="67" t="s">
        <v>864</v>
      </c>
      <c r="VRW8" s="68" t="s">
        <v>865</v>
      </c>
      <c r="VRX8" s="65" t="s">
        <v>862</v>
      </c>
      <c r="VRY8" s="66" t="s">
        <v>863</v>
      </c>
      <c r="VRZ8" s="67" t="s">
        <v>864</v>
      </c>
      <c r="VSA8" s="68" t="s">
        <v>865</v>
      </c>
      <c r="VSB8" s="65" t="s">
        <v>862</v>
      </c>
      <c r="VSC8" s="66" t="s">
        <v>863</v>
      </c>
      <c r="VSD8" s="67" t="s">
        <v>864</v>
      </c>
      <c r="VSE8" s="68" t="s">
        <v>865</v>
      </c>
      <c r="VSF8" s="65" t="s">
        <v>862</v>
      </c>
      <c r="VSG8" s="66" t="s">
        <v>863</v>
      </c>
      <c r="VSH8" s="67" t="s">
        <v>864</v>
      </c>
      <c r="VSI8" s="68" t="s">
        <v>865</v>
      </c>
      <c r="VSJ8" s="65" t="s">
        <v>862</v>
      </c>
      <c r="VSK8" s="66" t="s">
        <v>863</v>
      </c>
      <c r="VSL8" s="67" t="s">
        <v>864</v>
      </c>
      <c r="VSM8" s="68" t="s">
        <v>865</v>
      </c>
      <c r="VSN8" s="65" t="s">
        <v>862</v>
      </c>
      <c r="VSO8" s="66" t="s">
        <v>863</v>
      </c>
      <c r="VSP8" s="67" t="s">
        <v>864</v>
      </c>
      <c r="VSQ8" s="68" t="s">
        <v>865</v>
      </c>
      <c r="VSR8" s="65" t="s">
        <v>862</v>
      </c>
      <c r="VSS8" s="66" t="s">
        <v>863</v>
      </c>
      <c r="VST8" s="67" t="s">
        <v>864</v>
      </c>
      <c r="VSU8" s="68" t="s">
        <v>865</v>
      </c>
      <c r="VSV8" s="65" t="s">
        <v>862</v>
      </c>
      <c r="VSW8" s="66" t="s">
        <v>863</v>
      </c>
      <c r="VSX8" s="67" t="s">
        <v>864</v>
      </c>
      <c r="VSY8" s="68" t="s">
        <v>865</v>
      </c>
      <c r="VSZ8" s="65" t="s">
        <v>862</v>
      </c>
      <c r="VTA8" s="66" t="s">
        <v>863</v>
      </c>
      <c r="VTB8" s="67" t="s">
        <v>864</v>
      </c>
      <c r="VTC8" s="68" t="s">
        <v>865</v>
      </c>
      <c r="VTD8" s="65" t="s">
        <v>862</v>
      </c>
      <c r="VTE8" s="66" t="s">
        <v>863</v>
      </c>
      <c r="VTF8" s="67" t="s">
        <v>864</v>
      </c>
      <c r="VTG8" s="68" t="s">
        <v>865</v>
      </c>
      <c r="VTH8" s="65" t="s">
        <v>862</v>
      </c>
      <c r="VTI8" s="66" t="s">
        <v>863</v>
      </c>
      <c r="VTJ8" s="67" t="s">
        <v>864</v>
      </c>
      <c r="VTK8" s="68" t="s">
        <v>865</v>
      </c>
      <c r="VTL8" s="65" t="s">
        <v>862</v>
      </c>
      <c r="VTM8" s="66" t="s">
        <v>863</v>
      </c>
      <c r="VTN8" s="67" t="s">
        <v>864</v>
      </c>
      <c r="VTO8" s="68" t="s">
        <v>865</v>
      </c>
      <c r="VTP8" s="65" t="s">
        <v>862</v>
      </c>
      <c r="VTQ8" s="66" t="s">
        <v>863</v>
      </c>
      <c r="VTR8" s="67" t="s">
        <v>864</v>
      </c>
      <c r="VTS8" s="68" t="s">
        <v>865</v>
      </c>
      <c r="VTT8" s="65" t="s">
        <v>862</v>
      </c>
      <c r="VTU8" s="66" t="s">
        <v>863</v>
      </c>
      <c r="VTV8" s="67" t="s">
        <v>864</v>
      </c>
      <c r="VTW8" s="68" t="s">
        <v>865</v>
      </c>
      <c r="VTX8" s="65" t="s">
        <v>862</v>
      </c>
      <c r="VTY8" s="66" t="s">
        <v>863</v>
      </c>
      <c r="VTZ8" s="67" t="s">
        <v>864</v>
      </c>
      <c r="VUA8" s="68" t="s">
        <v>865</v>
      </c>
      <c r="VUB8" s="65" t="s">
        <v>862</v>
      </c>
      <c r="VUC8" s="66" t="s">
        <v>863</v>
      </c>
      <c r="VUD8" s="67" t="s">
        <v>864</v>
      </c>
      <c r="VUE8" s="68" t="s">
        <v>865</v>
      </c>
      <c r="VUF8" s="65" t="s">
        <v>862</v>
      </c>
      <c r="VUG8" s="66" t="s">
        <v>863</v>
      </c>
      <c r="VUH8" s="67" t="s">
        <v>864</v>
      </c>
      <c r="VUI8" s="68" t="s">
        <v>865</v>
      </c>
      <c r="VUJ8" s="65" t="s">
        <v>862</v>
      </c>
      <c r="VUK8" s="66" t="s">
        <v>863</v>
      </c>
      <c r="VUL8" s="67" t="s">
        <v>864</v>
      </c>
      <c r="VUM8" s="68" t="s">
        <v>865</v>
      </c>
      <c r="VUN8" s="65" t="s">
        <v>862</v>
      </c>
      <c r="VUO8" s="66" t="s">
        <v>863</v>
      </c>
      <c r="VUP8" s="67" t="s">
        <v>864</v>
      </c>
      <c r="VUQ8" s="68" t="s">
        <v>865</v>
      </c>
      <c r="VUR8" s="65" t="s">
        <v>862</v>
      </c>
      <c r="VUS8" s="66" t="s">
        <v>863</v>
      </c>
      <c r="VUT8" s="67" t="s">
        <v>864</v>
      </c>
      <c r="VUU8" s="68" t="s">
        <v>865</v>
      </c>
      <c r="VUV8" s="65" t="s">
        <v>862</v>
      </c>
      <c r="VUW8" s="66" t="s">
        <v>863</v>
      </c>
      <c r="VUX8" s="67" t="s">
        <v>864</v>
      </c>
      <c r="VUY8" s="68" t="s">
        <v>865</v>
      </c>
      <c r="VUZ8" s="65" t="s">
        <v>862</v>
      </c>
      <c r="VVA8" s="66" t="s">
        <v>863</v>
      </c>
      <c r="VVB8" s="67" t="s">
        <v>864</v>
      </c>
      <c r="VVC8" s="68" t="s">
        <v>865</v>
      </c>
      <c r="VVD8" s="65" t="s">
        <v>862</v>
      </c>
      <c r="VVE8" s="66" t="s">
        <v>863</v>
      </c>
      <c r="VVF8" s="67" t="s">
        <v>864</v>
      </c>
      <c r="VVG8" s="68" t="s">
        <v>865</v>
      </c>
      <c r="VVH8" s="65" t="s">
        <v>862</v>
      </c>
      <c r="VVI8" s="66" t="s">
        <v>863</v>
      </c>
      <c r="VVJ8" s="67" t="s">
        <v>864</v>
      </c>
      <c r="VVK8" s="68" t="s">
        <v>865</v>
      </c>
      <c r="VVL8" s="65" t="s">
        <v>862</v>
      </c>
      <c r="VVM8" s="66" t="s">
        <v>863</v>
      </c>
      <c r="VVN8" s="67" t="s">
        <v>864</v>
      </c>
      <c r="VVO8" s="68" t="s">
        <v>865</v>
      </c>
      <c r="VVP8" s="65" t="s">
        <v>862</v>
      </c>
      <c r="VVQ8" s="66" t="s">
        <v>863</v>
      </c>
      <c r="VVR8" s="67" t="s">
        <v>864</v>
      </c>
      <c r="VVS8" s="68" t="s">
        <v>865</v>
      </c>
      <c r="VVT8" s="65" t="s">
        <v>862</v>
      </c>
      <c r="VVU8" s="66" t="s">
        <v>863</v>
      </c>
      <c r="VVV8" s="67" t="s">
        <v>864</v>
      </c>
      <c r="VVW8" s="68" t="s">
        <v>865</v>
      </c>
      <c r="VVX8" s="65" t="s">
        <v>862</v>
      </c>
      <c r="VVY8" s="66" t="s">
        <v>863</v>
      </c>
      <c r="VVZ8" s="67" t="s">
        <v>864</v>
      </c>
      <c r="VWA8" s="68" t="s">
        <v>865</v>
      </c>
      <c r="VWB8" s="65" t="s">
        <v>862</v>
      </c>
      <c r="VWC8" s="66" t="s">
        <v>863</v>
      </c>
      <c r="VWD8" s="67" t="s">
        <v>864</v>
      </c>
      <c r="VWE8" s="68" t="s">
        <v>865</v>
      </c>
      <c r="VWF8" s="65" t="s">
        <v>862</v>
      </c>
      <c r="VWG8" s="66" t="s">
        <v>863</v>
      </c>
      <c r="VWH8" s="67" t="s">
        <v>864</v>
      </c>
      <c r="VWI8" s="68" t="s">
        <v>865</v>
      </c>
      <c r="VWJ8" s="65" t="s">
        <v>862</v>
      </c>
      <c r="VWK8" s="66" t="s">
        <v>863</v>
      </c>
      <c r="VWL8" s="67" t="s">
        <v>864</v>
      </c>
      <c r="VWM8" s="68" t="s">
        <v>865</v>
      </c>
      <c r="VWN8" s="65" t="s">
        <v>862</v>
      </c>
      <c r="VWO8" s="66" t="s">
        <v>863</v>
      </c>
      <c r="VWP8" s="67" t="s">
        <v>864</v>
      </c>
      <c r="VWQ8" s="68" t="s">
        <v>865</v>
      </c>
      <c r="VWR8" s="65" t="s">
        <v>862</v>
      </c>
      <c r="VWS8" s="66" t="s">
        <v>863</v>
      </c>
      <c r="VWT8" s="67" t="s">
        <v>864</v>
      </c>
      <c r="VWU8" s="68" t="s">
        <v>865</v>
      </c>
      <c r="VWV8" s="65" t="s">
        <v>862</v>
      </c>
      <c r="VWW8" s="66" t="s">
        <v>863</v>
      </c>
      <c r="VWX8" s="67" t="s">
        <v>864</v>
      </c>
      <c r="VWY8" s="68" t="s">
        <v>865</v>
      </c>
      <c r="VWZ8" s="65" t="s">
        <v>862</v>
      </c>
      <c r="VXA8" s="66" t="s">
        <v>863</v>
      </c>
      <c r="VXB8" s="67" t="s">
        <v>864</v>
      </c>
      <c r="VXC8" s="68" t="s">
        <v>865</v>
      </c>
      <c r="VXD8" s="65" t="s">
        <v>862</v>
      </c>
      <c r="VXE8" s="66" t="s">
        <v>863</v>
      </c>
      <c r="VXF8" s="67" t="s">
        <v>864</v>
      </c>
      <c r="VXG8" s="68" t="s">
        <v>865</v>
      </c>
      <c r="VXH8" s="65" t="s">
        <v>862</v>
      </c>
      <c r="VXI8" s="66" t="s">
        <v>863</v>
      </c>
      <c r="VXJ8" s="67" t="s">
        <v>864</v>
      </c>
      <c r="VXK8" s="68" t="s">
        <v>865</v>
      </c>
      <c r="VXL8" s="65" t="s">
        <v>862</v>
      </c>
      <c r="VXM8" s="66" t="s">
        <v>863</v>
      </c>
      <c r="VXN8" s="67" t="s">
        <v>864</v>
      </c>
      <c r="VXO8" s="68" t="s">
        <v>865</v>
      </c>
      <c r="VXP8" s="65" t="s">
        <v>862</v>
      </c>
      <c r="VXQ8" s="66" t="s">
        <v>863</v>
      </c>
      <c r="VXR8" s="67" t="s">
        <v>864</v>
      </c>
      <c r="VXS8" s="68" t="s">
        <v>865</v>
      </c>
      <c r="VXT8" s="65" t="s">
        <v>862</v>
      </c>
      <c r="VXU8" s="66" t="s">
        <v>863</v>
      </c>
      <c r="VXV8" s="67" t="s">
        <v>864</v>
      </c>
      <c r="VXW8" s="68" t="s">
        <v>865</v>
      </c>
      <c r="VXX8" s="65" t="s">
        <v>862</v>
      </c>
      <c r="VXY8" s="66" t="s">
        <v>863</v>
      </c>
      <c r="VXZ8" s="67" t="s">
        <v>864</v>
      </c>
      <c r="VYA8" s="68" t="s">
        <v>865</v>
      </c>
      <c r="VYB8" s="65" t="s">
        <v>862</v>
      </c>
      <c r="VYC8" s="66" t="s">
        <v>863</v>
      </c>
      <c r="VYD8" s="67" t="s">
        <v>864</v>
      </c>
      <c r="VYE8" s="68" t="s">
        <v>865</v>
      </c>
      <c r="VYF8" s="65" t="s">
        <v>862</v>
      </c>
      <c r="VYG8" s="66" t="s">
        <v>863</v>
      </c>
      <c r="VYH8" s="67" t="s">
        <v>864</v>
      </c>
      <c r="VYI8" s="68" t="s">
        <v>865</v>
      </c>
      <c r="VYJ8" s="65" t="s">
        <v>862</v>
      </c>
      <c r="VYK8" s="66" t="s">
        <v>863</v>
      </c>
      <c r="VYL8" s="67" t="s">
        <v>864</v>
      </c>
      <c r="VYM8" s="68" t="s">
        <v>865</v>
      </c>
      <c r="VYN8" s="65" t="s">
        <v>862</v>
      </c>
      <c r="VYO8" s="66" t="s">
        <v>863</v>
      </c>
      <c r="VYP8" s="67" t="s">
        <v>864</v>
      </c>
      <c r="VYQ8" s="68" t="s">
        <v>865</v>
      </c>
      <c r="VYR8" s="65" t="s">
        <v>862</v>
      </c>
      <c r="VYS8" s="66" t="s">
        <v>863</v>
      </c>
      <c r="VYT8" s="67" t="s">
        <v>864</v>
      </c>
      <c r="VYU8" s="68" t="s">
        <v>865</v>
      </c>
      <c r="VYV8" s="65" t="s">
        <v>862</v>
      </c>
      <c r="VYW8" s="66" t="s">
        <v>863</v>
      </c>
      <c r="VYX8" s="67" t="s">
        <v>864</v>
      </c>
      <c r="VYY8" s="68" t="s">
        <v>865</v>
      </c>
      <c r="VYZ8" s="65" t="s">
        <v>862</v>
      </c>
      <c r="VZA8" s="66" t="s">
        <v>863</v>
      </c>
      <c r="VZB8" s="67" t="s">
        <v>864</v>
      </c>
      <c r="VZC8" s="68" t="s">
        <v>865</v>
      </c>
      <c r="VZD8" s="65" t="s">
        <v>862</v>
      </c>
      <c r="VZE8" s="66" t="s">
        <v>863</v>
      </c>
      <c r="VZF8" s="67" t="s">
        <v>864</v>
      </c>
      <c r="VZG8" s="68" t="s">
        <v>865</v>
      </c>
      <c r="VZH8" s="65" t="s">
        <v>862</v>
      </c>
      <c r="VZI8" s="66" t="s">
        <v>863</v>
      </c>
      <c r="VZJ8" s="67" t="s">
        <v>864</v>
      </c>
      <c r="VZK8" s="68" t="s">
        <v>865</v>
      </c>
      <c r="VZL8" s="65" t="s">
        <v>862</v>
      </c>
      <c r="VZM8" s="66" t="s">
        <v>863</v>
      </c>
      <c r="VZN8" s="67" t="s">
        <v>864</v>
      </c>
      <c r="VZO8" s="68" t="s">
        <v>865</v>
      </c>
      <c r="VZP8" s="65" t="s">
        <v>862</v>
      </c>
      <c r="VZQ8" s="66" t="s">
        <v>863</v>
      </c>
      <c r="VZR8" s="67" t="s">
        <v>864</v>
      </c>
      <c r="VZS8" s="68" t="s">
        <v>865</v>
      </c>
      <c r="VZT8" s="65" t="s">
        <v>862</v>
      </c>
      <c r="VZU8" s="66" t="s">
        <v>863</v>
      </c>
      <c r="VZV8" s="67" t="s">
        <v>864</v>
      </c>
      <c r="VZW8" s="68" t="s">
        <v>865</v>
      </c>
      <c r="VZX8" s="65" t="s">
        <v>862</v>
      </c>
      <c r="VZY8" s="66" t="s">
        <v>863</v>
      </c>
      <c r="VZZ8" s="67" t="s">
        <v>864</v>
      </c>
      <c r="WAA8" s="68" t="s">
        <v>865</v>
      </c>
      <c r="WAB8" s="65" t="s">
        <v>862</v>
      </c>
      <c r="WAC8" s="66" t="s">
        <v>863</v>
      </c>
      <c r="WAD8" s="67" t="s">
        <v>864</v>
      </c>
      <c r="WAE8" s="68" t="s">
        <v>865</v>
      </c>
      <c r="WAF8" s="65" t="s">
        <v>862</v>
      </c>
      <c r="WAG8" s="66" t="s">
        <v>863</v>
      </c>
      <c r="WAH8" s="67" t="s">
        <v>864</v>
      </c>
      <c r="WAI8" s="68" t="s">
        <v>865</v>
      </c>
      <c r="WAJ8" s="65" t="s">
        <v>862</v>
      </c>
      <c r="WAK8" s="66" t="s">
        <v>863</v>
      </c>
      <c r="WAL8" s="67" t="s">
        <v>864</v>
      </c>
      <c r="WAM8" s="68" t="s">
        <v>865</v>
      </c>
      <c r="WAN8" s="65" t="s">
        <v>862</v>
      </c>
      <c r="WAO8" s="66" t="s">
        <v>863</v>
      </c>
      <c r="WAP8" s="67" t="s">
        <v>864</v>
      </c>
      <c r="WAQ8" s="68" t="s">
        <v>865</v>
      </c>
      <c r="WAR8" s="65" t="s">
        <v>862</v>
      </c>
      <c r="WAS8" s="66" t="s">
        <v>863</v>
      </c>
      <c r="WAT8" s="67" t="s">
        <v>864</v>
      </c>
      <c r="WAU8" s="68" t="s">
        <v>865</v>
      </c>
      <c r="WAV8" s="65" t="s">
        <v>862</v>
      </c>
      <c r="WAW8" s="66" t="s">
        <v>863</v>
      </c>
      <c r="WAX8" s="67" t="s">
        <v>864</v>
      </c>
      <c r="WAY8" s="68" t="s">
        <v>865</v>
      </c>
      <c r="WAZ8" s="65" t="s">
        <v>862</v>
      </c>
      <c r="WBA8" s="66" t="s">
        <v>863</v>
      </c>
      <c r="WBB8" s="67" t="s">
        <v>864</v>
      </c>
      <c r="WBC8" s="68" t="s">
        <v>865</v>
      </c>
      <c r="WBD8" s="65" t="s">
        <v>862</v>
      </c>
      <c r="WBE8" s="66" t="s">
        <v>863</v>
      </c>
      <c r="WBF8" s="67" t="s">
        <v>864</v>
      </c>
      <c r="WBG8" s="68" t="s">
        <v>865</v>
      </c>
      <c r="WBH8" s="65" t="s">
        <v>862</v>
      </c>
      <c r="WBI8" s="66" t="s">
        <v>863</v>
      </c>
      <c r="WBJ8" s="67" t="s">
        <v>864</v>
      </c>
      <c r="WBK8" s="68" t="s">
        <v>865</v>
      </c>
      <c r="WBL8" s="65" t="s">
        <v>862</v>
      </c>
      <c r="WBM8" s="66" t="s">
        <v>863</v>
      </c>
      <c r="WBN8" s="67" t="s">
        <v>864</v>
      </c>
      <c r="WBO8" s="68" t="s">
        <v>865</v>
      </c>
      <c r="WBP8" s="65" t="s">
        <v>862</v>
      </c>
      <c r="WBQ8" s="66" t="s">
        <v>863</v>
      </c>
      <c r="WBR8" s="67" t="s">
        <v>864</v>
      </c>
      <c r="WBS8" s="68" t="s">
        <v>865</v>
      </c>
      <c r="WBT8" s="65" t="s">
        <v>862</v>
      </c>
      <c r="WBU8" s="66" t="s">
        <v>863</v>
      </c>
      <c r="WBV8" s="67" t="s">
        <v>864</v>
      </c>
      <c r="WBW8" s="68" t="s">
        <v>865</v>
      </c>
      <c r="WBX8" s="65" t="s">
        <v>862</v>
      </c>
      <c r="WBY8" s="66" t="s">
        <v>863</v>
      </c>
      <c r="WBZ8" s="67" t="s">
        <v>864</v>
      </c>
      <c r="WCA8" s="68" t="s">
        <v>865</v>
      </c>
      <c r="WCB8" s="65" t="s">
        <v>862</v>
      </c>
      <c r="WCC8" s="66" t="s">
        <v>863</v>
      </c>
      <c r="WCD8" s="67" t="s">
        <v>864</v>
      </c>
      <c r="WCE8" s="68" t="s">
        <v>865</v>
      </c>
      <c r="WCF8" s="65" t="s">
        <v>862</v>
      </c>
      <c r="WCG8" s="66" t="s">
        <v>863</v>
      </c>
      <c r="WCH8" s="67" t="s">
        <v>864</v>
      </c>
      <c r="WCI8" s="68" t="s">
        <v>865</v>
      </c>
      <c r="WCJ8" s="65" t="s">
        <v>862</v>
      </c>
      <c r="WCK8" s="66" t="s">
        <v>863</v>
      </c>
      <c r="WCL8" s="67" t="s">
        <v>864</v>
      </c>
      <c r="WCM8" s="68" t="s">
        <v>865</v>
      </c>
      <c r="WCN8" s="65" t="s">
        <v>862</v>
      </c>
      <c r="WCO8" s="66" t="s">
        <v>863</v>
      </c>
      <c r="WCP8" s="67" t="s">
        <v>864</v>
      </c>
      <c r="WCQ8" s="68" t="s">
        <v>865</v>
      </c>
      <c r="WCR8" s="65" t="s">
        <v>862</v>
      </c>
      <c r="WCS8" s="66" t="s">
        <v>863</v>
      </c>
      <c r="WCT8" s="67" t="s">
        <v>864</v>
      </c>
      <c r="WCU8" s="68" t="s">
        <v>865</v>
      </c>
      <c r="WCV8" s="65" t="s">
        <v>862</v>
      </c>
      <c r="WCW8" s="66" t="s">
        <v>863</v>
      </c>
      <c r="WCX8" s="67" t="s">
        <v>864</v>
      </c>
      <c r="WCY8" s="68" t="s">
        <v>865</v>
      </c>
      <c r="WCZ8" s="65" t="s">
        <v>862</v>
      </c>
      <c r="WDA8" s="66" t="s">
        <v>863</v>
      </c>
      <c r="WDB8" s="67" t="s">
        <v>864</v>
      </c>
      <c r="WDC8" s="68" t="s">
        <v>865</v>
      </c>
      <c r="WDD8" s="65" t="s">
        <v>862</v>
      </c>
      <c r="WDE8" s="66" t="s">
        <v>863</v>
      </c>
      <c r="WDF8" s="67" t="s">
        <v>864</v>
      </c>
      <c r="WDG8" s="68" t="s">
        <v>865</v>
      </c>
      <c r="WDH8" s="65" t="s">
        <v>862</v>
      </c>
      <c r="WDI8" s="66" t="s">
        <v>863</v>
      </c>
      <c r="WDJ8" s="67" t="s">
        <v>864</v>
      </c>
      <c r="WDK8" s="68" t="s">
        <v>865</v>
      </c>
      <c r="WDL8" s="65" t="s">
        <v>862</v>
      </c>
      <c r="WDM8" s="66" t="s">
        <v>863</v>
      </c>
      <c r="WDN8" s="67" t="s">
        <v>864</v>
      </c>
      <c r="WDO8" s="68" t="s">
        <v>865</v>
      </c>
      <c r="WDP8" s="65" t="s">
        <v>862</v>
      </c>
      <c r="WDQ8" s="66" t="s">
        <v>863</v>
      </c>
      <c r="WDR8" s="67" t="s">
        <v>864</v>
      </c>
      <c r="WDS8" s="68" t="s">
        <v>865</v>
      </c>
      <c r="WDT8" s="65" t="s">
        <v>862</v>
      </c>
      <c r="WDU8" s="66" t="s">
        <v>863</v>
      </c>
      <c r="WDV8" s="67" t="s">
        <v>864</v>
      </c>
      <c r="WDW8" s="68" t="s">
        <v>865</v>
      </c>
      <c r="WDX8" s="65" t="s">
        <v>862</v>
      </c>
      <c r="WDY8" s="66" t="s">
        <v>863</v>
      </c>
      <c r="WDZ8" s="67" t="s">
        <v>864</v>
      </c>
      <c r="WEA8" s="68" t="s">
        <v>865</v>
      </c>
      <c r="WEB8" s="65" t="s">
        <v>862</v>
      </c>
      <c r="WEC8" s="66" t="s">
        <v>863</v>
      </c>
      <c r="WED8" s="67" t="s">
        <v>864</v>
      </c>
      <c r="WEE8" s="68" t="s">
        <v>865</v>
      </c>
      <c r="WEF8" s="65" t="s">
        <v>862</v>
      </c>
      <c r="WEG8" s="66" t="s">
        <v>863</v>
      </c>
      <c r="WEH8" s="67" t="s">
        <v>864</v>
      </c>
      <c r="WEI8" s="68" t="s">
        <v>865</v>
      </c>
      <c r="WEJ8" s="65" t="s">
        <v>862</v>
      </c>
      <c r="WEK8" s="66" t="s">
        <v>863</v>
      </c>
      <c r="WEL8" s="67" t="s">
        <v>864</v>
      </c>
      <c r="WEM8" s="68" t="s">
        <v>865</v>
      </c>
      <c r="WEN8" s="65" t="s">
        <v>862</v>
      </c>
      <c r="WEO8" s="66" t="s">
        <v>863</v>
      </c>
      <c r="WEP8" s="67" t="s">
        <v>864</v>
      </c>
      <c r="WEQ8" s="68" t="s">
        <v>865</v>
      </c>
      <c r="WER8" s="65" t="s">
        <v>862</v>
      </c>
      <c r="WES8" s="66" t="s">
        <v>863</v>
      </c>
      <c r="WET8" s="67" t="s">
        <v>864</v>
      </c>
      <c r="WEU8" s="68" t="s">
        <v>865</v>
      </c>
      <c r="WEV8" s="65" t="s">
        <v>862</v>
      </c>
      <c r="WEW8" s="66" t="s">
        <v>863</v>
      </c>
      <c r="WEX8" s="67" t="s">
        <v>864</v>
      </c>
      <c r="WEY8" s="68" t="s">
        <v>865</v>
      </c>
      <c r="WEZ8" s="65" t="s">
        <v>862</v>
      </c>
      <c r="WFA8" s="66" t="s">
        <v>863</v>
      </c>
      <c r="WFB8" s="67" t="s">
        <v>864</v>
      </c>
      <c r="WFC8" s="68" t="s">
        <v>865</v>
      </c>
      <c r="WFD8" s="65" t="s">
        <v>862</v>
      </c>
      <c r="WFE8" s="66" t="s">
        <v>863</v>
      </c>
      <c r="WFF8" s="67" t="s">
        <v>864</v>
      </c>
      <c r="WFG8" s="68" t="s">
        <v>865</v>
      </c>
      <c r="WFH8" s="65" t="s">
        <v>862</v>
      </c>
      <c r="WFI8" s="66" t="s">
        <v>863</v>
      </c>
      <c r="WFJ8" s="67" t="s">
        <v>864</v>
      </c>
      <c r="WFK8" s="68" t="s">
        <v>865</v>
      </c>
      <c r="WFL8" s="65" t="s">
        <v>862</v>
      </c>
      <c r="WFM8" s="66" t="s">
        <v>863</v>
      </c>
      <c r="WFN8" s="67" t="s">
        <v>864</v>
      </c>
      <c r="WFO8" s="68" t="s">
        <v>865</v>
      </c>
      <c r="WFP8" s="65" t="s">
        <v>862</v>
      </c>
      <c r="WFQ8" s="66" t="s">
        <v>863</v>
      </c>
      <c r="WFR8" s="67" t="s">
        <v>864</v>
      </c>
      <c r="WFS8" s="68" t="s">
        <v>865</v>
      </c>
      <c r="WFT8" s="65" t="s">
        <v>862</v>
      </c>
      <c r="WFU8" s="66" t="s">
        <v>863</v>
      </c>
      <c r="WFV8" s="67" t="s">
        <v>864</v>
      </c>
      <c r="WFW8" s="68" t="s">
        <v>865</v>
      </c>
      <c r="WFX8" s="65" t="s">
        <v>862</v>
      </c>
      <c r="WFY8" s="66" t="s">
        <v>863</v>
      </c>
      <c r="WFZ8" s="67" t="s">
        <v>864</v>
      </c>
      <c r="WGA8" s="68" t="s">
        <v>865</v>
      </c>
      <c r="WGB8" s="65" t="s">
        <v>862</v>
      </c>
      <c r="WGC8" s="66" t="s">
        <v>863</v>
      </c>
      <c r="WGD8" s="67" t="s">
        <v>864</v>
      </c>
      <c r="WGE8" s="68" t="s">
        <v>865</v>
      </c>
      <c r="WGF8" s="65" t="s">
        <v>862</v>
      </c>
      <c r="WGG8" s="66" t="s">
        <v>863</v>
      </c>
      <c r="WGH8" s="67" t="s">
        <v>864</v>
      </c>
      <c r="WGI8" s="68" t="s">
        <v>865</v>
      </c>
      <c r="WGJ8" s="65" t="s">
        <v>862</v>
      </c>
      <c r="WGK8" s="66" t="s">
        <v>863</v>
      </c>
      <c r="WGL8" s="67" t="s">
        <v>864</v>
      </c>
      <c r="WGM8" s="68" t="s">
        <v>865</v>
      </c>
      <c r="WGN8" s="65" t="s">
        <v>862</v>
      </c>
      <c r="WGO8" s="66" t="s">
        <v>863</v>
      </c>
      <c r="WGP8" s="67" t="s">
        <v>864</v>
      </c>
      <c r="WGQ8" s="68" t="s">
        <v>865</v>
      </c>
      <c r="WGR8" s="65" t="s">
        <v>862</v>
      </c>
      <c r="WGS8" s="66" t="s">
        <v>863</v>
      </c>
      <c r="WGT8" s="67" t="s">
        <v>864</v>
      </c>
      <c r="WGU8" s="68" t="s">
        <v>865</v>
      </c>
      <c r="WGV8" s="65" t="s">
        <v>862</v>
      </c>
      <c r="WGW8" s="66" t="s">
        <v>863</v>
      </c>
      <c r="WGX8" s="67" t="s">
        <v>864</v>
      </c>
      <c r="WGY8" s="68" t="s">
        <v>865</v>
      </c>
      <c r="WGZ8" s="65" t="s">
        <v>862</v>
      </c>
      <c r="WHA8" s="66" t="s">
        <v>863</v>
      </c>
      <c r="WHB8" s="67" t="s">
        <v>864</v>
      </c>
      <c r="WHC8" s="68" t="s">
        <v>865</v>
      </c>
      <c r="WHD8" s="65" t="s">
        <v>862</v>
      </c>
      <c r="WHE8" s="66" t="s">
        <v>863</v>
      </c>
      <c r="WHF8" s="67" t="s">
        <v>864</v>
      </c>
      <c r="WHG8" s="68" t="s">
        <v>865</v>
      </c>
      <c r="WHH8" s="65" t="s">
        <v>862</v>
      </c>
      <c r="WHI8" s="66" t="s">
        <v>863</v>
      </c>
      <c r="WHJ8" s="67" t="s">
        <v>864</v>
      </c>
      <c r="WHK8" s="68" t="s">
        <v>865</v>
      </c>
      <c r="WHL8" s="65" t="s">
        <v>862</v>
      </c>
      <c r="WHM8" s="66" t="s">
        <v>863</v>
      </c>
      <c r="WHN8" s="67" t="s">
        <v>864</v>
      </c>
      <c r="WHO8" s="68" t="s">
        <v>865</v>
      </c>
      <c r="WHP8" s="65" t="s">
        <v>862</v>
      </c>
      <c r="WHQ8" s="66" t="s">
        <v>863</v>
      </c>
      <c r="WHR8" s="67" t="s">
        <v>864</v>
      </c>
      <c r="WHS8" s="68" t="s">
        <v>865</v>
      </c>
      <c r="WHT8" s="65" t="s">
        <v>862</v>
      </c>
      <c r="WHU8" s="66" t="s">
        <v>863</v>
      </c>
      <c r="WHV8" s="67" t="s">
        <v>864</v>
      </c>
      <c r="WHW8" s="68" t="s">
        <v>865</v>
      </c>
      <c r="WHX8" s="65" t="s">
        <v>862</v>
      </c>
      <c r="WHY8" s="66" t="s">
        <v>863</v>
      </c>
      <c r="WHZ8" s="67" t="s">
        <v>864</v>
      </c>
      <c r="WIA8" s="68" t="s">
        <v>865</v>
      </c>
      <c r="WIB8" s="65" t="s">
        <v>862</v>
      </c>
      <c r="WIC8" s="66" t="s">
        <v>863</v>
      </c>
      <c r="WID8" s="67" t="s">
        <v>864</v>
      </c>
      <c r="WIE8" s="68" t="s">
        <v>865</v>
      </c>
      <c r="WIF8" s="65" t="s">
        <v>862</v>
      </c>
      <c r="WIG8" s="66" t="s">
        <v>863</v>
      </c>
      <c r="WIH8" s="67" t="s">
        <v>864</v>
      </c>
      <c r="WII8" s="68" t="s">
        <v>865</v>
      </c>
      <c r="WIJ8" s="65" t="s">
        <v>862</v>
      </c>
      <c r="WIK8" s="66" t="s">
        <v>863</v>
      </c>
      <c r="WIL8" s="67" t="s">
        <v>864</v>
      </c>
      <c r="WIM8" s="68" t="s">
        <v>865</v>
      </c>
      <c r="WIN8" s="65" t="s">
        <v>862</v>
      </c>
      <c r="WIO8" s="66" t="s">
        <v>863</v>
      </c>
      <c r="WIP8" s="67" t="s">
        <v>864</v>
      </c>
      <c r="WIQ8" s="68" t="s">
        <v>865</v>
      </c>
      <c r="WIR8" s="65" t="s">
        <v>862</v>
      </c>
      <c r="WIS8" s="66" t="s">
        <v>863</v>
      </c>
      <c r="WIT8" s="67" t="s">
        <v>864</v>
      </c>
      <c r="WIU8" s="68" t="s">
        <v>865</v>
      </c>
      <c r="WIV8" s="65" t="s">
        <v>862</v>
      </c>
      <c r="WIW8" s="66" t="s">
        <v>863</v>
      </c>
      <c r="WIX8" s="67" t="s">
        <v>864</v>
      </c>
      <c r="WIY8" s="68" t="s">
        <v>865</v>
      </c>
      <c r="WIZ8" s="65" t="s">
        <v>862</v>
      </c>
      <c r="WJA8" s="66" t="s">
        <v>863</v>
      </c>
      <c r="WJB8" s="67" t="s">
        <v>864</v>
      </c>
      <c r="WJC8" s="68" t="s">
        <v>865</v>
      </c>
      <c r="WJD8" s="65" t="s">
        <v>862</v>
      </c>
      <c r="WJE8" s="66" t="s">
        <v>863</v>
      </c>
      <c r="WJF8" s="67" t="s">
        <v>864</v>
      </c>
      <c r="WJG8" s="68" t="s">
        <v>865</v>
      </c>
      <c r="WJH8" s="65" t="s">
        <v>862</v>
      </c>
      <c r="WJI8" s="66" t="s">
        <v>863</v>
      </c>
      <c r="WJJ8" s="67" t="s">
        <v>864</v>
      </c>
      <c r="WJK8" s="68" t="s">
        <v>865</v>
      </c>
      <c r="WJL8" s="65" t="s">
        <v>862</v>
      </c>
      <c r="WJM8" s="66" t="s">
        <v>863</v>
      </c>
      <c r="WJN8" s="67" t="s">
        <v>864</v>
      </c>
      <c r="WJO8" s="68" t="s">
        <v>865</v>
      </c>
      <c r="WJP8" s="65" t="s">
        <v>862</v>
      </c>
      <c r="WJQ8" s="66" t="s">
        <v>863</v>
      </c>
      <c r="WJR8" s="67" t="s">
        <v>864</v>
      </c>
      <c r="WJS8" s="68" t="s">
        <v>865</v>
      </c>
      <c r="WJT8" s="65" t="s">
        <v>862</v>
      </c>
      <c r="WJU8" s="66" t="s">
        <v>863</v>
      </c>
      <c r="WJV8" s="67" t="s">
        <v>864</v>
      </c>
      <c r="WJW8" s="68" t="s">
        <v>865</v>
      </c>
      <c r="WJX8" s="65" t="s">
        <v>862</v>
      </c>
      <c r="WJY8" s="66" t="s">
        <v>863</v>
      </c>
      <c r="WJZ8" s="67" t="s">
        <v>864</v>
      </c>
      <c r="WKA8" s="68" t="s">
        <v>865</v>
      </c>
      <c r="WKB8" s="65" t="s">
        <v>862</v>
      </c>
      <c r="WKC8" s="66" t="s">
        <v>863</v>
      </c>
      <c r="WKD8" s="67" t="s">
        <v>864</v>
      </c>
      <c r="WKE8" s="68" t="s">
        <v>865</v>
      </c>
      <c r="WKF8" s="65" t="s">
        <v>862</v>
      </c>
      <c r="WKG8" s="66" t="s">
        <v>863</v>
      </c>
      <c r="WKH8" s="67" t="s">
        <v>864</v>
      </c>
      <c r="WKI8" s="68" t="s">
        <v>865</v>
      </c>
      <c r="WKJ8" s="65" t="s">
        <v>862</v>
      </c>
      <c r="WKK8" s="66" t="s">
        <v>863</v>
      </c>
      <c r="WKL8" s="67" t="s">
        <v>864</v>
      </c>
      <c r="WKM8" s="68" t="s">
        <v>865</v>
      </c>
      <c r="WKN8" s="65" t="s">
        <v>862</v>
      </c>
      <c r="WKO8" s="66" t="s">
        <v>863</v>
      </c>
      <c r="WKP8" s="67" t="s">
        <v>864</v>
      </c>
      <c r="WKQ8" s="68" t="s">
        <v>865</v>
      </c>
      <c r="WKR8" s="65" t="s">
        <v>862</v>
      </c>
      <c r="WKS8" s="66" t="s">
        <v>863</v>
      </c>
      <c r="WKT8" s="67" t="s">
        <v>864</v>
      </c>
      <c r="WKU8" s="68" t="s">
        <v>865</v>
      </c>
      <c r="WKV8" s="65" t="s">
        <v>862</v>
      </c>
      <c r="WKW8" s="66" t="s">
        <v>863</v>
      </c>
      <c r="WKX8" s="67" t="s">
        <v>864</v>
      </c>
      <c r="WKY8" s="68" t="s">
        <v>865</v>
      </c>
      <c r="WKZ8" s="65" t="s">
        <v>862</v>
      </c>
      <c r="WLA8" s="66" t="s">
        <v>863</v>
      </c>
      <c r="WLB8" s="67" t="s">
        <v>864</v>
      </c>
      <c r="WLC8" s="68" t="s">
        <v>865</v>
      </c>
      <c r="WLD8" s="65" t="s">
        <v>862</v>
      </c>
      <c r="WLE8" s="66" t="s">
        <v>863</v>
      </c>
      <c r="WLF8" s="67" t="s">
        <v>864</v>
      </c>
      <c r="WLG8" s="68" t="s">
        <v>865</v>
      </c>
      <c r="WLH8" s="65" t="s">
        <v>862</v>
      </c>
      <c r="WLI8" s="66" t="s">
        <v>863</v>
      </c>
      <c r="WLJ8" s="67" t="s">
        <v>864</v>
      </c>
      <c r="WLK8" s="68" t="s">
        <v>865</v>
      </c>
      <c r="WLL8" s="65" t="s">
        <v>862</v>
      </c>
      <c r="WLM8" s="66" t="s">
        <v>863</v>
      </c>
      <c r="WLN8" s="67" t="s">
        <v>864</v>
      </c>
      <c r="WLO8" s="68" t="s">
        <v>865</v>
      </c>
      <c r="WLP8" s="65" t="s">
        <v>862</v>
      </c>
      <c r="WLQ8" s="66" t="s">
        <v>863</v>
      </c>
      <c r="WLR8" s="67" t="s">
        <v>864</v>
      </c>
      <c r="WLS8" s="68" t="s">
        <v>865</v>
      </c>
      <c r="WLT8" s="65" t="s">
        <v>862</v>
      </c>
      <c r="WLU8" s="66" t="s">
        <v>863</v>
      </c>
      <c r="WLV8" s="67" t="s">
        <v>864</v>
      </c>
      <c r="WLW8" s="68" t="s">
        <v>865</v>
      </c>
      <c r="WLX8" s="65" t="s">
        <v>862</v>
      </c>
      <c r="WLY8" s="66" t="s">
        <v>863</v>
      </c>
      <c r="WLZ8" s="67" t="s">
        <v>864</v>
      </c>
      <c r="WMA8" s="68" t="s">
        <v>865</v>
      </c>
      <c r="WMB8" s="65" t="s">
        <v>862</v>
      </c>
      <c r="WMC8" s="66" t="s">
        <v>863</v>
      </c>
      <c r="WMD8" s="67" t="s">
        <v>864</v>
      </c>
      <c r="WME8" s="68" t="s">
        <v>865</v>
      </c>
      <c r="WMF8" s="65" t="s">
        <v>862</v>
      </c>
      <c r="WMG8" s="66" t="s">
        <v>863</v>
      </c>
      <c r="WMH8" s="67" t="s">
        <v>864</v>
      </c>
      <c r="WMI8" s="68" t="s">
        <v>865</v>
      </c>
      <c r="WMJ8" s="65" t="s">
        <v>862</v>
      </c>
      <c r="WMK8" s="66" t="s">
        <v>863</v>
      </c>
      <c r="WML8" s="67" t="s">
        <v>864</v>
      </c>
      <c r="WMM8" s="68" t="s">
        <v>865</v>
      </c>
      <c r="WMN8" s="65" t="s">
        <v>862</v>
      </c>
      <c r="WMO8" s="66" t="s">
        <v>863</v>
      </c>
      <c r="WMP8" s="67" t="s">
        <v>864</v>
      </c>
      <c r="WMQ8" s="68" t="s">
        <v>865</v>
      </c>
      <c r="WMR8" s="65" t="s">
        <v>862</v>
      </c>
      <c r="WMS8" s="66" t="s">
        <v>863</v>
      </c>
      <c r="WMT8" s="67" t="s">
        <v>864</v>
      </c>
      <c r="WMU8" s="68" t="s">
        <v>865</v>
      </c>
      <c r="WMV8" s="65" t="s">
        <v>862</v>
      </c>
      <c r="WMW8" s="66" t="s">
        <v>863</v>
      </c>
      <c r="WMX8" s="67" t="s">
        <v>864</v>
      </c>
      <c r="WMY8" s="68" t="s">
        <v>865</v>
      </c>
      <c r="WMZ8" s="65" t="s">
        <v>862</v>
      </c>
      <c r="WNA8" s="66" t="s">
        <v>863</v>
      </c>
      <c r="WNB8" s="67" t="s">
        <v>864</v>
      </c>
      <c r="WNC8" s="68" t="s">
        <v>865</v>
      </c>
      <c r="WND8" s="65" t="s">
        <v>862</v>
      </c>
      <c r="WNE8" s="66" t="s">
        <v>863</v>
      </c>
      <c r="WNF8" s="67" t="s">
        <v>864</v>
      </c>
      <c r="WNG8" s="68" t="s">
        <v>865</v>
      </c>
      <c r="WNH8" s="65" t="s">
        <v>862</v>
      </c>
      <c r="WNI8" s="66" t="s">
        <v>863</v>
      </c>
      <c r="WNJ8" s="67" t="s">
        <v>864</v>
      </c>
      <c r="WNK8" s="68" t="s">
        <v>865</v>
      </c>
      <c r="WNL8" s="65" t="s">
        <v>862</v>
      </c>
      <c r="WNM8" s="66" t="s">
        <v>863</v>
      </c>
      <c r="WNN8" s="67" t="s">
        <v>864</v>
      </c>
      <c r="WNO8" s="68" t="s">
        <v>865</v>
      </c>
      <c r="WNP8" s="65" t="s">
        <v>862</v>
      </c>
      <c r="WNQ8" s="66" t="s">
        <v>863</v>
      </c>
      <c r="WNR8" s="67" t="s">
        <v>864</v>
      </c>
      <c r="WNS8" s="68" t="s">
        <v>865</v>
      </c>
      <c r="WNT8" s="65" t="s">
        <v>862</v>
      </c>
      <c r="WNU8" s="66" t="s">
        <v>863</v>
      </c>
      <c r="WNV8" s="67" t="s">
        <v>864</v>
      </c>
      <c r="WNW8" s="68" t="s">
        <v>865</v>
      </c>
      <c r="WNX8" s="65" t="s">
        <v>862</v>
      </c>
      <c r="WNY8" s="66" t="s">
        <v>863</v>
      </c>
      <c r="WNZ8" s="67" t="s">
        <v>864</v>
      </c>
      <c r="WOA8" s="68" t="s">
        <v>865</v>
      </c>
      <c r="WOB8" s="65" t="s">
        <v>862</v>
      </c>
      <c r="WOC8" s="66" t="s">
        <v>863</v>
      </c>
      <c r="WOD8" s="67" t="s">
        <v>864</v>
      </c>
      <c r="WOE8" s="68" t="s">
        <v>865</v>
      </c>
      <c r="WOF8" s="65" t="s">
        <v>862</v>
      </c>
      <c r="WOG8" s="66" t="s">
        <v>863</v>
      </c>
      <c r="WOH8" s="67" t="s">
        <v>864</v>
      </c>
      <c r="WOI8" s="68" t="s">
        <v>865</v>
      </c>
      <c r="WOJ8" s="65" t="s">
        <v>862</v>
      </c>
      <c r="WOK8" s="66" t="s">
        <v>863</v>
      </c>
      <c r="WOL8" s="67" t="s">
        <v>864</v>
      </c>
      <c r="WOM8" s="68" t="s">
        <v>865</v>
      </c>
      <c r="WON8" s="65" t="s">
        <v>862</v>
      </c>
      <c r="WOO8" s="66" t="s">
        <v>863</v>
      </c>
      <c r="WOP8" s="67" t="s">
        <v>864</v>
      </c>
      <c r="WOQ8" s="68" t="s">
        <v>865</v>
      </c>
      <c r="WOR8" s="65" t="s">
        <v>862</v>
      </c>
      <c r="WOS8" s="66" t="s">
        <v>863</v>
      </c>
      <c r="WOT8" s="67" t="s">
        <v>864</v>
      </c>
      <c r="WOU8" s="68" t="s">
        <v>865</v>
      </c>
      <c r="WOV8" s="65" t="s">
        <v>862</v>
      </c>
      <c r="WOW8" s="66" t="s">
        <v>863</v>
      </c>
      <c r="WOX8" s="67" t="s">
        <v>864</v>
      </c>
      <c r="WOY8" s="68" t="s">
        <v>865</v>
      </c>
      <c r="WOZ8" s="65" t="s">
        <v>862</v>
      </c>
      <c r="WPA8" s="66" t="s">
        <v>863</v>
      </c>
      <c r="WPB8" s="67" t="s">
        <v>864</v>
      </c>
      <c r="WPC8" s="68" t="s">
        <v>865</v>
      </c>
      <c r="WPD8" s="65" t="s">
        <v>862</v>
      </c>
      <c r="WPE8" s="66" t="s">
        <v>863</v>
      </c>
      <c r="WPF8" s="67" t="s">
        <v>864</v>
      </c>
      <c r="WPG8" s="68" t="s">
        <v>865</v>
      </c>
      <c r="WPH8" s="65" t="s">
        <v>862</v>
      </c>
      <c r="WPI8" s="66" t="s">
        <v>863</v>
      </c>
      <c r="WPJ8" s="67" t="s">
        <v>864</v>
      </c>
      <c r="WPK8" s="68" t="s">
        <v>865</v>
      </c>
      <c r="WPL8" s="65" t="s">
        <v>862</v>
      </c>
      <c r="WPM8" s="66" t="s">
        <v>863</v>
      </c>
      <c r="WPN8" s="67" t="s">
        <v>864</v>
      </c>
      <c r="WPO8" s="68" t="s">
        <v>865</v>
      </c>
      <c r="WPP8" s="65" t="s">
        <v>862</v>
      </c>
      <c r="WPQ8" s="66" t="s">
        <v>863</v>
      </c>
      <c r="WPR8" s="67" t="s">
        <v>864</v>
      </c>
      <c r="WPS8" s="68" t="s">
        <v>865</v>
      </c>
      <c r="WPT8" s="65" t="s">
        <v>862</v>
      </c>
      <c r="WPU8" s="66" t="s">
        <v>863</v>
      </c>
      <c r="WPV8" s="67" t="s">
        <v>864</v>
      </c>
      <c r="WPW8" s="68" t="s">
        <v>865</v>
      </c>
      <c r="WPX8" s="65" t="s">
        <v>862</v>
      </c>
      <c r="WPY8" s="66" t="s">
        <v>863</v>
      </c>
      <c r="WPZ8" s="67" t="s">
        <v>864</v>
      </c>
      <c r="WQA8" s="68" t="s">
        <v>865</v>
      </c>
      <c r="WQB8" s="65" t="s">
        <v>862</v>
      </c>
      <c r="WQC8" s="66" t="s">
        <v>863</v>
      </c>
      <c r="WQD8" s="67" t="s">
        <v>864</v>
      </c>
      <c r="WQE8" s="68" t="s">
        <v>865</v>
      </c>
      <c r="WQF8" s="65" t="s">
        <v>862</v>
      </c>
      <c r="WQG8" s="66" t="s">
        <v>863</v>
      </c>
      <c r="WQH8" s="67" t="s">
        <v>864</v>
      </c>
      <c r="WQI8" s="68" t="s">
        <v>865</v>
      </c>
      <c r="WQJ8" s="65" t="s">
        <v>862</v>
      </c>
      <c r="WQK8" s="66" t="s">
        <v>863</v>
      </c>
      <c r="WQL8" s="67" t="s">
        <v>864</v>
      </c>
      <c r="WQM8" s="68" t="s">
        <v>865</v>
      </c>
      <c r="WQN8" s="65" t="s">
        <v>862</v>
      </c>
      <c r="WQO8" s="66" t="s">
        <v>863</v>
      </c>
      <c r="WQP8" s="67" t="s">
        <v>864</v>
      </c>
      <c r="WQQ8" s="68" t="s">
        <v>865</v>
      </c>
      <c r="WQR8" s="65" t="s">
        <v>862</v>
      </c>
      <c r="WQS8" s="66" t="s">
        <v>863</v>
      </c>
      <c r="WQT8" s="67" t="s">
        <v>864</v>
      </c>
      <c r="WQU8" s="68" t="s">
        <v>865</v>
      </c>
      <c r="WQV8" s="65" t="s">
        <v>862</v>
      </c>
      <c r="WQW8" s="66" t="s">
        <v>863</v>
      </c>
      <c r="WQX8" s="67" t="s">
        <v>864</v>
      </c>
      <c r="WQY8" s="68" t="s">
        <v>865</v>
      </c>
      <c r="WQZ8" s="65" t="s">
        <v>862</v>
      </c>
      <c r="WRA8" s="66" t="s">
        <v>863</v>
      </c>
      <c r="WRB8" s="67" t="s">
        <v>864</v>
      </c>
      <c r="WRC8" s="68" t="s">
        <v>865</v>
      </c>
      <c r="WRD8" s="65" t="s">
        <v>862</v>
      </c>
      <c r="WRE8" s="66" t="s">
        <v>863</v>
      </c>
      <c r="WRF8" s="67" t="s">
        <v>864</v>
      </c>
      <c r="WRG8" s="68" t="s">
        <v>865</v>
      </c>
      <c r="WRH8" s="65" t="s">
        <v>862</v>
      </c>
      <c r="WRI8" s="66" t="s">
        <v>863</v>
      </c>
      <c r="WRJ8" s="67" t="s">
        <v>864</v>
      </c>
      <c r="WRK8" s="68" t="s">
        <v>865</v>
      </c>
      <c r="WRL8" s="65" t="s">
        <v>862</v>
      </c>
      <c r="WRM8" s="66" t="s">
        <v>863</v>
      </c>
      <c r="WRN8" s="67" t="s">
        <v>864</v>
      </c>
      <c r="WRO8" s="68" t="s">
        <v>865</v>
      </c>
      <c r="WRP8" s="65" t="s">
        <v>862</v>
      </c>
      <c r="WRQ8" s="66" t="s">
        <v>863</v>
      </c>
      <c r="WRR8" s="67" t="s">
        <v>864</v>
      </c>
      <c r="WRS8" s="68" t="s">
        <v>865</v>
      </c>
      <c r="WRT8" s="65" t="s">
        <v>862</v>
      </c>
      <c r="WRU8" s="66" t="s">
        <v>863</v>
      </c>
      <c r="WRV8" s="67" t="s">
        <v>864</v>
      </c>
      <c r="WRW8" s="68" t="s">
        <v>865</v>
      </c>
      <c r="WRX8" s="65" t="s">
        <v>862</v>
      </c>
      <c r="WRY8" s="66" t="s">
        <v>863</v>
      </c>
      <c r="WRZ8" s="67" t="s">
        <v>864</v>
      </c>
      <c r="WSA8" s="68" t="s">
        <v>865</v>
      </c>
      <c r="WSB8" s="65" t="s">
        <v>862</v>
      </c>
      <c r="WSC8" s="66" t="s">
        <v>863</v>
      </c>
      <c r="WSD8" s="67" t="s">
        <v>864</v>
      </c>
      <c r="WSE8" s="68" t="s">
        <v>865</v>
      </c>
      <c r="WSF8" s="65" t="s">
        <v>862</v>
      </c>
      <c r="WSG8" s="66" t="s">
        <v>863</v>
      </c>
      <c r="WSH8" s="67" t="s">
        <v>864</v>
      </c>
      <c r="WSI8" s="68" t="s">
        <v>865</v>
      </c>
      <c r="WSJ8" s="65" t="s">
        <v>862</v>
      </c>
      <c r="WSK8" s="66" t="s">
        <v>863</v>
      </c>
      <c r="WSL8" s="67" t="s">
        <v>864</v>
      </c>
      <c r="WSM8" s="68" t="s">
        <v>865</v>
      </c>
      <c r="WSN8" s="65" t="s">
        <v>862</v>
      </c>
      <c r="WSO8" s="66" t="s">
        <v>863</v>
      </c>
      <c r="WSP8" s="67" t="s">
        <v>864</v>
      </c>
      <c r="WSQ8" s="68" t="s">
        <v>865</v>
      </c>
      <c r="WSR8" s="65" t="s">
        <v>862</v>
      </c>
      <c r="WSS8" s="66" t="s">
        <v>863</v>
      </c>
      <c r="WST8" s="67" t="s">
        <v>864</v>
      </c>
      <c r="WSU8" s="68" t="s">
        <v>865</v>
      </c>
      <c r="WSV8" s="65" t="s">
        <v>862</v>
      </c>
      <c r="WSW8" s="66" t="s">
        <v>863</v>
      </c>
      <c r="WSX8" s="67" t="s">
        <v>864</v>
      </c>
      <c r="WSY8" s="68" t="s">
        <v>865</v>
      </c>
      <c r="WSZ8" s="65" t="s">
        <v>862</v>
      </c>
      <c r="WTA8" s="66" t="s">
        <v>863</v>
      </c>
      <c r="WTB8" s="67" t="s">
        <v>864</v>
      </c>
      <c r="WTC8" s="68" t="s">
        <v>865</v>
      </c>
      <c r="WTD8" s="65" t="s">
        <v>862</v>
      </c>
      <c r="WTE8" s="66" t="s">
        <v>863</v>
      </c>
      <c r="WTF8" s="67" t="s">
        <v>864</v>
      </c>
      <c r="WTG8" s="68" t="s">
        <v>865</v>
      </c>
      <c r="WTH8" s="65" t="s">
        <v>862</v>
      </c>
      <c r="WTI8" s="66" t="s">
        <v>863</v>
      </c>
      <c r="WTJ8" s="67" t="s">
        <v>864</v>
      </c>
      <c r="WTK8" s="68" t="s">
        <v>865</v>
      </c>
      <c r="WTL8" s="65" t="s">
        <v>862</v>
      </c>
      <c r="WTM8" s="66" t="s">
        <v>863</v>
      </c>
      <c r="WTN8" s="67" t="s">
        <v>864</v>
      </c>
      <c r="WTO8" s="68" t="s">
        <v>865</v>
      </c>
      <c r="WTP8" s="65" t="s">
        <v>862</v>
      </c>
      <c r="WTQ8" s="66" t="s">
        <v>863</v>
      </c>
      <c r="WTR8" s="67" t="s">
        <v>864</v>
      </c>
      <c r="WTS8" s="68" t="s">
        <v>865</v>
      </c>
      <c r="WTT8" s="65" t="s">
        <v>862</v>
      </c>
      <c r="WTU8" s="66" t="s">
        <v>863</v>
      </c>
      <c r="WTV8" s="67" t="s">
        <v>864</v>
      </c>
      <c r="WTW8" s="68" t="s">
        <v>865</v>
      </c>
      <c r="WTX8" s="65" t="s">
        <v>862</v>
      </c>
      <c r="WTY8" s="66" t="s">
        <v>863</v>
      </c>
      <c r="WTZ8" s="67" t="s">
        <v>864</v>
      </c>
      <c r="WUA8" s="68" t="s">
        <v>865</v>
      </c>
      <c r="WUB8" s="65" t="s">
        <v>862</v>
      </c>
      <c r="WUC8" s="66" t="s">
        <v>863</v>
      </c>
      <c r="WUD8" s="67" t="s">
        <v>864</v>
      </c>
      <c r="WUE8" s="68" t="s">
        <v>865</v>
      </c>
      <c r="WUF8" s="65" t="s">
        <v>862</v>
      </c>
      <c r="WUG8" s="66" t="s">
        <v>863</v>
      </c>
      <c r="WUH8" s="67" t="s">
        <v>864</v>
      </c>
      <c r="WUI8" s="68" t="s">
        <v>865</v>
      </c>
      <c r="WUJ8" s="65" t="s">
        <v>862</v>
      </c>
      <c r="WUK8" s="66" t="s">
        <v>863</v>
      </c>
      <c r="WUL8" s="67" t="s">
        <v>864</v>
      </c>
      <c r="WUM8" s="68" t="s">
        <v>865</v>
      </c>
      <c r="WUN8" s="65" t="s">
        <v>862</v>
      </c>
      <c r="WUO8" s="66" t="s">
        <v>863</v>
      </c>
      <c r="WUP8" s="67" t="s">
        <v>864</v>
      </c>
      <c r="WUQ8" s="68" t="s">
        <v>865</v>
      </c>
      <c r="WUR8" s="65" t="s">
        <v>862</v>
      </c>
      <c r="WUS8" s="66" t="s">
        <v>863</v>
      </c>
      <c r="WUT8" s="67" t="s">
        <v>864</v>
      </c>
      <c r="WUU8" s="68" t="s">
        <v>865</v>
      </c>
      <c r="WUV8" s="65" t="s">
        <v>862</v>
      </c>
      <c r="WUW8" s="66" t="s">
        <v>863</v>
      </c>
      <c r="WUX8" s="67" t="s">
        <v>864</v>
      </c>
      <c r="WUY8" s="68" t="s">
        <v>865</v>
      </c>
      <c r="WUZ8" s="65" t="s">
        <v>862</v>
      </c>
      <c r="WVA8" s="66" t="s">
        <v>863</v>
      </c>
      <c r="WVB8" s="67" t="s">
        <v>864</v>
      </c>
      <c r="WVC8" s="68" t="s">
        <v>865</v>
      </c>
      <c r="WVD8" s="65" t="s">
        <v>862</v>
      </c>
      <c r="WVE8" s="66" t="s">
        <v>863</v>
      </c>
      <c r="WVF8" s="67" t="s">
        <v>864</v>
      </c>
      <c r="WVG8" s="68" t="s">
        <v>865</v>
      </c>
      <c r="WVH8" s="65" t="s">
        <v>862</v>
      </c>
      <c r="WVI8" s="66" t="s">
        <v>863</v>
      </c>
      <c r="WVJ8" s="67" t="s">
        <v>864</v>
      </c>
      <c r="WVK8" s="68" t="s">
        <v>865</v>
      </c>
      <c r="WVL8" s="65" t="s">
        <v>862</v>
      </c>
      <c r="WVM8" s="66" t="s">
        <v>863</v>
      </c>
      <c r="WVN8" s="67" t="s">
        <v>864</v>
      </c>
      <c r="WVO8" s="68" t="s">
        <v>865</v>
      </c>
      <c r="WVP8" s="65" t="s">
        <v>862</v>
      </c>
      <c r="WVQ8" s="66" t="s">
        <v>863</v>
      </c>
      <c r="WVR8" s="67" t="s">
        <v>864</v>
      </c>
      <c r="WVS8" s="68" t="s">
        <v>865</v>
      </c>
      <c r="WVT8" s="65" t="s">
        <v>862</v>
      </c>
      <c r="WVU8" s="66" t="s">
        <v>863</v>
      </c>
      <c r="WVV8" s="67" t="s">
        <v>864</v>
      </c>
      <c r="WVW8" s="68" t="s">
        <v>865</v>
      </c>
      <c r="WVX8" s="65" t="s">
        <v>862</v>
      </c>
      <c r="WVY8" s="66" t="s">
        <v>863</v>
      </c>
      <c r="WVZ8" s="67" t="s">
        <v>864</v>
      </c>
      <c r="WWA8" s="68" t="s">
        <v>865</v>
      </c>
      <c r="WWB8" s="65" t="s">
        <v>862</v>
      </c>
      <c r="WWC8" s="66" t="s">
        <v>863</v>
      </c>
      <c r="WWD8" s="67" t="s">
        <v>864</v>
      </c>
      <c r="WWE8" s="68" t="s">
        <v>865</v>
      </c>
      <c r="WWF8" s="65" t="s">
        <v>862</v>
      </c>
      <c r="WWG8" s="66" t="s">
        <v>863</v>
      </c>
      <c r="WWH8" s="67" t="s">
        <v>864</v>
      </c>
      <c r="WWI8" s="68" t="s">
        <v>865</v>
      </c>
      <c r="WWJ8" s="65" t="s">
        <v>862</v>
      </c>
      <c r="WWK8" s="66" t="s">
        <v>863</v>
      </c>
      <c r="WWL8" s="67" t="s">
        <v>864</v>
      </c>
      <c r="WWM8" s="68" t="s">
        <v>865</v>
      </c>
      <c r="WWN8" s="65" t="s">
        <v>862</v>
      </c>
      <c r="WWO8" s="66" t="s">
        <v>863</v>
      </c>
      <c r="WWP8" s="67" t="s">
        <v>864</v>
      </c>
      <c r="WWQ8" s="68" t="s">
        <v>865</v>
      </c>
      <c r="WWR8" s="65" t="s">
        <v>862</v>
      </c>
      <c r="WWS8" s="66" t="s">
        <v>863</v>
      </c>
      <c r="WWT8" s="67" t="s">
        <v>864</v>
      </c>
      <c r="WWU8" s="68" t="s">
        <v>865</v>
      </c>
      <c r="WWV8" s="65" t="s">
        <v>862</v>
      </c>
      <c r="WWW8" s="66" t="s">
        <v>863</v>
      </c>
      <c r="WWX8" s="67" t="s">
        <v>864</v>
      </c>
      <c r="WWY8" s="68" t="s">
        <v>865</v>
      </c>
      <c r="WWZ8" s="65" t="s">
        <v>862</v>
      </c>
      <c r="WXA8" s="66" t="s">
        <v>863</v>
      </c>
      <c r="WXB8" s="67" t="s">
        <v>864</v>
      </c>
      <c r="WXC8" s="68" t="s">
        <v>865</v>
      </c>
      <c r="WXD8" s="65" t="s">
        <v>862</v>
      </c>
      <c r="WXE8" s="66" t="s">
        <v>863</v>
      </c>
      <c r="WXF8" s="67" t="s">
        <v>864</v>
      </c>
      <c r="WXG8" s="68" t="s">
        <v>865</v>
      </c>
      <c r="WXH8" s="65" t="s">
        <v>862</v>
      </c>
      <c r="WXI8" s="66" t="s">
        <v>863</v>
      </c>
      <c r="WXJ8" s="67" t="s">
        <v>864</v>
      </c>
      <c r="WXK8" s="68" t="s">
        <v>865</v>
      </c>
      <c r="WXL8" s="65" t="s">
        <v>862</v>
      </c>
      <c r="WXM8" s="66" t="s">
        <v>863</v>
      </c>
      <c r="WXN8" s="67" t="s">
        <v>864</v>
      </c>
      <c r="WXO8" s="68" t="s">
        <v>865</v>
      </c>
      <c r="WXP8" s="65" t="s">
        <v>862</v>
      </c>
      <c r="WXQ8" s="66" t="s">
        <v>863</v>
      </c>
      <c r="WXR8" s="67" t="s">
        <v>864</v>
      </c>
      <c r="WXS8" s="68" t="s">
        <v>865</v>
      </c>
      <c r="WXT8" s="65" t="s">
        <v>862</v>
      </c>
      <c r="WXU8" s="66" t="s">
        <v>863</v>
      </c>
      <c r="WXV8" s="67" t="s">
        <v>864</v>
      </c>
      <c r="WXW8" s="68" t="s">
        <v>865</v>
      </c>
      <c r="WXX8" s="65" t="s">
        <v>862</v>
      </c>
      <c r="WXY8" s="66" t="s">
        <v>863</v>
      </c>
      <c r="WXZ8" s="67" t="s">
        <v>864</v>
      </c>
      <c r="WYA8" s="68" t="s">
        <v>865</v>
      </c>
      <c r="WYB8" s="65" t="s">
        <v>862</v>
      </c>
      <c r="WYC8" s="66" t="s">
        <v>863</v>
      </c>
      <c r="WYD8" s="67" t="s">
        <v>864</v>
      </c>
      <c r="WYE8" s="68" t="s">
        <v>865</v>
      </c>
      <c r="WYF8" s="65" t="s">
        <v>862</v>
      </c>
      <c r="WYG8" s="66" t="s">
        <v>863</v>
      </c>
      <c r="WYH8" s="67" t="s">
        <v>864</v>
      </c>
      <c r="WYI8" s="68" t="s">
        <v>865</v>
      </c>
      <c r="WYJ8" s="65" t="s">
        <v>862</v>
      </c>
      <c r="WYK8" s="66" t="s">
        <v>863</v>
      </c>
      <c r="WYL8" s="67" t="s">
        <v>864</v>
      </c>
      <c r="WYM8" s="68" t="s">
        <v>865</v>
      </c>
      <c r="WYN8" s="65" t="s">
        <v>862</v>
      </c>
      <c r="WYO8" s="66" t="s">
        <v>863</v>
      </c>
      <c r="WYP8" s="67" t="s">
        <v>864</v>
      </c>
      <c r="WYQ8" s="68" t="s">
        <v>865</v>
      </c>
      <c r="WYR8" s="65" t="s">
        <v>862</v>
      </c>
      <c r="WYS8" s="66" t="s">
        <v>863</v>
      </c>
      <c r="WYT8" s="67" t="s">
        <v>864</v>
      </c>
      <c r="WYU8" s="68" t="s">
        <v>865</v>
      </c>
      <c r="WYV8" s="65" t="s">
        <v>862</v>
      </c>
      <c r="WYW8" s="66" t="s">
        <v>863</v>
      </c>
      <c r="WYX8" s="67" t="s">
        <v>864</v>
      </c>
      <c r="WYY8" s="68" t="s">
        <v>865</v>
      </c>
      <c r="WYZ8" s="65" t="s">
        <v>862</v>
      </c>
      <c r="WZA8" s="66" t="s">
        <v>863</v>
      </c>
      <c r="WZB8" s="67" t="s">
        <v>864</v>
      </c>
      <c r="WZC8" s="68" t="s">
        <v>865</v>
      </c>
      <c r="WZD8" s="65" t="s">
        <v>862</v>
      </c>
      <c r="WZE8" s="66" t="s">
        <v>863</v>
      </c>
      <c r="WZF8" s="67" t="s">
        <v>864</v>
      </c>
      <c r="WZG8" s="68" t="s">
        <v>865</v>
      </c>
      <c r="WZH8" s="65" t="s">
        <v>862</v>
      </c>
      <c r="WZI8" s="66" t="s">
        <v>863</v>
      </c>
      <c r="WZJ8" s="67" t="s">
        <v>864</v>
      </c>
      <c r="WZK8" s="68" t="s">
        <v>865</v>
      </c>
      <c r="WZL8" s="65" t="s">
        <v>862</v>
      </c>
      <c r="WZM8" s="66" t="s">
        <v>863</v>
      </c>
      <c r="WZN8" s="67" t="s">
        <v>864</v>
      </c>
      <c r="WZO8" s="68" t="s">
        <v>865</v>
      </c>
      <c r="WZP8" s="65" t="s">
        <v>862</v>
      </c>
      <c r="WZQ8" s="66" t="s">
        <v>863</v>
      </c>
      <c r="WZR8" s="67" t="s">
        <v>864</v>
      </c>
      <c r="WZS8" s="68" t="s">
        <v>865</v>
      </c>
      <c r="WZT8" s="65" t="s">
        <v>862</v>
      </c>
      <c r="WZU8" s="66" t="s">
        <v>863</v>
      </c>
      <c r="WZV8" s="67" t="s">
        <v>864</v>
      </c>
      <c r="WZW8" s="68" t="s">
        <v>865</v>
      </c>
      <c r="WZX8" s="65" t="s">
        <v>862</v>
      </c>
      <c r="WZY8" s="66" t="s">
        <v>863</v>
      </c>
      <c r="WZZ8" s="67" t="s">
        <v>864</v>
      </c>
      <c r="XAA8" s="68" t="s">
        <v>865</v>
      </c>
      <c r="XAB8" s="65" t="s">
        <v>862</v>
      </c>
      <c r="XAC8" s="66" t="s">
        <v>863</v>
      </c>
      <c r="XAD8" s="67" t="s">
        <v>864</v>
      </c>
      <c r="XAE8" s="68" t="s">
        <v>865</v>
      </c>
      <c r="XAF8" s="65" t="s">
        <v>862</v>
      </c>
      <c r="XAG8" s="66" t="s">
        <v>863</v>
      </c>
      <c r="XAH8" s="67" t="s">
        <v>864</v>
      </c>
      <c r="XAI8" s="68" t="s">
        <v>865</v>
      </c>
      <c r="XAJ8" s="65" t="s">
        <v>862</v>
      </c>
      <c r="XAK8" s="66" t="s">
        <v>863</v>
      </c>
      <c r="XAL8" s="67" t="s">
        <v>864</v>
      </c>
      <c r="XAM8" s="68" t="s">
        <v>865</v>
      </c>
      <c r="XAN8" s="65" t="s">
        <v>862</v>
      </c>
      <c r="XAO8" s="66" t="s">
        <v>863</v>
      </c>
      <c r="XAP8" s="67" t="s">
        <v>864</v>
      </c>
      <c r="XAQ8" s="68" t="s">
        <v>865</v>
      </c>
      <c r="XAR8" s="65" t="s">
        <v>862</v>
      </c>
      <c r="XAS8" s="66" t="s">
        <v>863</v>
      </c>
      <c r="XAT8" s="67" t="s">
        <v>864</v>
      </c>
      <c r="XAU8" s="68" t="s">
        <v>865</v>
      </c>
      <c r="XAV8" s="65" t="s">
        <v>862</v>
      </c>
      <c r="XAW8" s="66" t="s">
        <v>863</v>
      </c>
      <c r="XAX8" s="67" t="s">
        <v>864</v>
      </c>
      <c r="XAY8" s="68" t="s">
        <v>865</v>
      </c>
      <c r="XAZ8" s="65" t="s">
        <v>862</v>
      </c>
      <c r="XBA8" s="66" t="s">
        <v>863</v>
      </c>
      <c r="XBB8" s="67" t="s">
        <v>864</v>
      </c>
      <c r="XBC8" s="68" t="s">
        <v>865</v>
      </c>
      <c r="XBD8" s="65" t="s">
        <v>862</v>
      </c>
      <c r="XBE8" s="66" t="s">
        <v>863</v>
      </c>
      <c r="XBF8" s="67" t="s">
        <v>864</v>
      </c>
      <c r="XBG8" s="68" t="s">
        <v>865</v>
      </c>
      <c r="XBH8" s="65" t="s">
        <v>862</v>
      </c>
      <c r="XBI8" s="66" t="s">
        <v>863</v>
      </c>
      <c r="XBJ8" s="67" t="s">
        <v>864</v>
      </c>
      <c r="XBK8" s="68" t="s">
        <v>865</v>
      </c>
      <c r="XBL8" s="65" t="s">
        <v>862</v>
      </c>
      <c r="XBM8" s="66" t="s">
        <v>863</v>
      </c>
      <c r="XBN8" s="67" t="s">
        <v>864</v>
      </c>
      <c r="XBO8" s="68" t="s">
        <v>865</v>
      </c>
      <c r="XBP8" s="65" t="s">
        <v>862</v>
      </c>
      <c r="XBQ8" s="66" t="s">
        <v>863</v>
      </c>
      <c r="XBR8" s="67" t="s">
        <v>864</v>
      </c>
      <c r="XBS8" s="68" t="s">
        <v>865</v>
      </c>
      <c r="XBT8" s="65" t="s">
        <v>862</v>
      </c>
      <c r="XBU8" s="66" t="s">
        <v>863</v>
      </c>
      <c r="XBV8" s="67" t="s">
        <v>864</v>
      </c>
      <c r="XBW8" s="68" t="s">
        <v>865</v>
      </c>
      <c r="XBX8" s="65" t="s">
        <v>862</v>
      </c>
      <c r="XBY8" s="66" t="s">
        <v>863</v>
      </c>
      <c r="XBZ8" s="67" t="s">
        <v>864</v>
      </c>
      <c r="XCA8" s="68" t="s">
        <v>865</v>
      </c>
      <c r="XCB8" s="65" t="s">
        <v>862</v>
      </c>
      <c r="XCC8" s="66" t="s">
        <v>863</v>
      </c>
      <c r="XCD8" s="67" t="s">
        <v>864</v>
      </c>
      <c r="XCE8" s="68" t="s">
        <v>865</v>
      </c>
    </row>
    <row r="9" spans="1:16307" s="102" customFormat="1" x14ac:dyDescent="0.2">
      <c r="A9" s="104" t="s">
        <v>865</v>
      </c>
      <c r="B9" s="101" t="s">
        <v>974</v>
      </c>
    </row>
    <row r="10" spans="1:16307" s="102" customFormat="1" x14ac:dyDescent="0.2">
      <c r="A10" s="104" t="s">
        <v>975</v>
      </c>
      <c r="B10" s="101" t="s">
        <v>976</v>
      </c>
    </row>
    <row r="11" spans="1:16307" s="102" customFormat="1" x14ac:dyDescent="0.2">
      <c r="A11" s="104" t="s">
        <v>977</v>
      </c>
      <c r="B11" s="101" t="s">
        <v>978</v>
      </c>
    </row>
    <row r="12" spans="1:16307" s="102" customFormat="1" x14ac:dyDescent="0.2">
      <c r="A12" s="247" t="s">
        <v>858</v>
      </c>
      <c r="B12" s="249" t="s">
        <v>979</v>
      </c>
    </row>
    <row r="13" spans="1:16307" s="102" customFormat="1" x14ac:dyDescent="0.2">
      <c r="A13" s="247"/>
      <c r="B13" s="249"/>
    </row>
    <row r="14" spans="1:16307" s="102" customFormat="1" x14ac:dyDescent="0.2">
      <c r="A14" s="247"/>
      <c r="B14" s="249"/>
    </row>
    <row r="15" spans="1:16307" s="102" customFormat="1" x14ac:dyDescent="0.2">
      <c r="A15" s="247" t="s">
        <v>980</v>
      </c>
      <c r="B15" s="136" t="s">
        <v>2694</v>
      </c>
    </row>
    <row r="16" spans="1:16307" s="102" customFormat="1" x14ac:dyDescent="0.2">
      <c r="A16" s="247"/>
      <c r="B16" s="250" t="s">
        <v>2708</v>
      </c>
    </row>
    <row r="17" spans="1:2" s="102" customFormat="1" x14ac:dyDescent="0.2">
      <c r="A17" s="247"/>
      <c r="B17" s="249"/>
    </row>
    <row r="18" spans="1:2" s="102" customFormat="1" x14ac:dyDescent="0.2">
      <c r="A18" s="247"/>
      <c r="B18" s="249"/>
    </row>
    <row r="19" spans="1:2" s="102" customFormat="1" x14ac:dyDescent="0.2">
      <c r="A19" s="247"/>
      <c r="B19" s="249"/>
    </row>
    <row r="20" spans="1:2" s="102" customFormat="1" x14ac:dyDescent="0.2">
      <c r="A20" s="101"/>
      <c r="B20" s="101"/>
    </row>
    <row r="21" spans="1:2" s="102" customFormat="1" x14ac:dyDescent="0.2">
      <c r="A21" s="251" t="s">
        <v>2695</v>
      </c>
      <c r="B21" s="251"/>
    </row>
    <row r="22" spans="1:2" s="102" customFormat="1" x14ac:dyDescent="0.2">
      <c r="A22" s="101"/>
      <c r="B22" s="101"/>
    </row>
    <row r="23" spans="1:2" x14ac:dyDescent="0.2">
      <c r="A23" s="103" t="s">
        <v>981</v>
      </c>
      <c r="B23" s="103" t="s">
        <v>970</v>
      </c>
    </row>
    <row r="24" spans="1:2" x14ac:dyDescent="0.2">
      <c r="A24" s="104" t="s">
        <v>867</v>
      </c>
      <c r="B24" s="104" t="s">
        <v>982</v>
      </c>
    </row>
    <row r="25" spans="1:2" x14ac:dyDescent="0.2">
      <c r="A25" s="104" t="s">
        <v>868</v>
      </c>
      <c r="B25" s="104" t="s">
        <v>983</v>
      </c>
    </row>
    <row r="26" spans="1:2" x14ac:dyDescent="0.2">
      <c r="A26" s="245" t="s">
        <v>869</v>
      </c>
      <c r="B26" s="247" t="s">
        <v>984</v>
      </c>
    </row>
    <row r="27" spans="1:2" x14ac:dyDescent="0.2">
      <c r="A27" s="246"/>
      <c r="B27" s="246"/>
    </row>
    <row r="28" spans="1:2" x14ac:dyDescent="0.2">
      <c r="A28" s="104" t="s">
        <v>870</v>
      </c>
      <c r="B28" s="104" t="s">
        <v>985</v>
      </c>
    </row>
    <row r="29" spans="1:2" x14ac:dyDescent="0.2">
      <c r="A29" s="104" t="s">
        <v>871</v>
      </c>
      <c r="B29" s="104" t="s">
        <v>986</v>
      </c>
    </row>
    <row r="30" spans="1:2" x14ac:dyDescent="0.2">
      <c r="A30" s="104" t="s">
        <v>872</v>
      </c>
      <c r="B30" s="104" t="s">
        <v>987</v>
      </c>
    </row>
    <row r="31" spans="1:2" x14ac:dyDescent="0.2">
      <c r="A31" s="104" t="s">
        <v>873</v>
      </c>
      <c r="B31" s="104" t="s">
        <v>988</v>
      </c>
    </row>
    <row r="32" spans="1:2" x14ac:dyDescent="0.2">
      <c r="A32" s="104" t="s">
        <v>874</v>
      </c>
      <c r="B32" s="104" t="s">
        <v>989</v>
      </c>
    </row>
    <row r="33" spans="1:2" x14ac:dyDescent="0.2">
      <c r="A33" s="103" t="s">
        <v>875</v>
      </c>
      <c r="B33" s="103" t="s">
        <v>990</v>
      </c>
    </row>
    <row r="34" spans="1:2" x14ac:dyDescent="0.2">
      <c r="A34" s="104" t="s">
        <v>876</v>
      </c>
      <c r="B34" s="104" t="s">
        <v>991</v>
      </c>
    </row>
    <row r="35" spans="1:2" x14ac:dyDescent="0.2">
      <c r="A35" s="104" t="s">
        <v>877</v>
      </c>
      <c r="B35" s="104" t="s">
        <v>992</v>
      </c>
    </row>
    <row r="36" spans="1:2" x14ac:dyDescent="0.2">
      <c r="A36" s="104" t="s">
        <v>878</v>
      </c>
      <c r="B36" s="104" t="s">
        <v>993</v>
      </c>
    </row>
    <row r="37" spans="1:2" x14ac:dyDescent="0.2">
      <c r="A37" s="104" t="s">
        <v>879</v>
      </c>
      <c r="B37" s="104" t="s">
        <v>994</v>
      </c>
    </row>
    <row r="38" spans="1:2" x14ac:dyDescent="0.2">
      <c r="A38" s="103" t="s">
        <v>880</v>
      </c>
      <c r="B38" s="103" t="s">
        <v>995</v>
      </c>
    </row>
    <row r="39" spans="1:2" x14ac:dyDescent="0.2">
      <c r="A39" s="104" t="s">
        <v>881</v>
      </c>
      <c r="B39" s="104" t="s">
        <v>996</v>
      </c>
    </row>
    <row r="40" spans="1:2" x14ac:dyDescent="0.2">
      <c r="A40" s="104" t="s">
        <v>882</v>
      </c>
      <c r="B40" s="104" t="s">
        <v>997</v>
      </c>
    </row>
    <row r="41" spans="1:2" x14ac:dyDescent="0.2">
      <c r="A41" s="104" t="s">
        <v>883</v>
      </c>
      <c r="B41" s="104" t="s">
        <v>998</v>
      </c>
    </row>
    <row r="42" spans="1:2" x14ac:dyDescent="0.2">
      <c r="A42" s="105"/>
    </row>
    <row r="43" spans="1:2" x14ac:dyDescent="0.2">
      <c r="A43" s="245" t="s">
        <v>2696</v>
      </c>
      <c r="B43" s="247"/>
    </row>
    <row r="44" spans="1:2" x14ac:dyDescent="0.2">
      <c r="A44" s="106"/>
    </row>
    <row r="45" spans="1:2" x14ac:dyDescent="0.2">
      <c r="A45" s="107" t="s">
        <v>999</v>
      </c>
      <c r="B45" s="103" t="s">
        <v>970</v>
      </c>
    </row>
    <row r="46" spans="1:2" x14ac:dyDescent="0.2">
      <c r="A46" s="108" t="s">
        <v>28</v>
      </c>
      <c r="B46" s="104" t="s">
        <v>1000</v>
      </c>
    </row>
    <row r="47" spans="1:2" x14ac:dyDescent="0.2">
      <c r="A47" s="108" t="s">
        <v>251</v>
      </c>
      <c r="B47" s="104" t="s">
        <v>1001</v>
      </c>
    </row>
    <row r="48" spans="1:2" x14ac:dyDescent="0.2">
      <c r="A48" s="108" t="s">
        <v>320</v>
      </c>
      <c r="B48" s="104" t="s">
        <v>1002</v>
      </c>
    </row>
    <row r="49" spans="1:2" x14ac:dyDescent="0.2">
      <c r="A49" s="108" t="s">
        <v>1003</v>
      </c>
      <c r="B49" s="104" t="s">
        <v>1004</v>
      </c>
    </row>
    <row r="50" spans="1:2" x14ac:dyDescent="0.2">
      <c r="A50" s="108" t="s">
        <v>1005</v>
      </c>
      <c r="B50" s="104" t="s">
        <v>1006</v>
      </c>
    </row>
    <row r="51" spans="1:2" x14ac:dyDescent="0.2">
      <c r="A51" s="108" t="s">
        <v>3</v>
      </c>
      <c r="B51" s="104" t="s">
        <v>1007</v>
      </c>
    </row>
    <row r="52" spans="1:2" x14ac:dyDescent="0.2">
      <c r="A52" s="108" t="s">
        <v>308</v>
      </c>
      <c r="B52" s="104" t="s">
        <v>1008</v>
      </c>
    </row>
    <row r="55" spans="1:2" ht="15" customHeight="1" x14ac:dyDescent="0.2"/>
  </sheetData>
  <mergeCells count="9">
    <mergeCell ref="A26:A27"/>
    <mergeCell ref="B26:B27"/>
    <mergeCell ref="A43:B43"/>
    <mergeCell ref="A3:B3"/>
    <mergeCell ref="A12:A14"/>
    <mergeCell ref="B12:B14"/>
    <mergeCell ref="A15:A19"/>
    <mergeCell ref="B16:B19"/>
    <mergeCell ref="A21: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4"/>
  <sheetViews>
    <sheetView workbookViewId="0">
      <pane xSplit="1" ySplit="16" topLeftCell="B17" activePane="bottomRight" state="frozen"/>
      <selection pane="topRight" activeCell="B1" sqref="B1"/>
      <selection pane="bottomLeft" activeCell="A6" sqref="A6"/>
      <selection pane="bottomRight" activeCell="A35" sqref="A35"/>
    </sheetView>
  </sheetViews>
  <sheetFormatPr baseColWidth="10" defaultColWidth="7.83203125" defaultRowHeight="15" x14ac:dyDescent="0.2"/>
  <cols>
    <col min="1" max="1" width="7.83203125" style="110"/>
    <col min="2" max="2" width="21.83203125" style="110" customWidth="1"/>
    <col min="3" max="3" width="14.1640625" style="110" customWidth="1"/>
    <col min="4" max="4" width="24.6640625" style="110" bestFit="1" customWidth="1"/>
    <col min="5" max="5" width="12.33203125" style="110" customWidth="1"/>
    <col min="6" max="6" width="11.1640625" style="110" customWidth="1"/>
    <col min="7" max="7" width="11.6640625" style="110" customWidth="1"/>
    <col min="8" max="8" width="22.33203125" style="110" customWidth="1"/>
    <col min="9" max="9" width="42.33203125" style="110" customWidth="1"/>
    <col min="10" max="10" width="18.1640625" style="110" customWidth="1"/>
    <col min="11" max="11" width="12.33203125" style="110" customWidth="1"/>
    <col min="12" max="12" width="13.83203125" style="110" customWidth="1"/>
    <col min="13" max="13" width="12.6640625" style="110" customWidth="1"/>
    <col min="14" max="14" width="14.6640625" style="110" customWidth="1"/>
    <col min="15" max="15" width="10.83203125" style="110" customWidth="1"/>
    <col min="16" max="16" width="16.83203125" style="110" customWidth="1"/>
    <col min="17" max="17" width="16.6640625" style="110" customWidth="1"/>
    <col min="18" max="18" width="13" style="110" customWidth="1"/>
    <col min="19" max="19" width="9.83203125" style="110" customWidth="1"/>
    <col min="20" max="20" width="18.33203125" style="110" customWidth="1"/>
    <col min="21" max="21" width="10.83203125" style="110" customWidth="1"/>
    <col min="22" max="22" width="17.5" style="110" customWidth="1"/>
    <col min="23" max="23" width="10.6640625" style="110" customWidth="1"/>
    <col min="24" max="24" width="11.5" style="110" customWidth="1"/>
    <col min="25" max="16384" width="7.83203125" style="110"/>
  </cols>
  <sheetData>
    <row r="1" spans="1:25" ht="16" x14ac:dyDescent="0.2">
      <c r="A1" s="109" t="s">
        <v>2838</v>
      </c>
    </row>
    <row r="2" spans="1:25" ht="16" x14ac:dyDescent="0.2">
      <c r="A2" s="109"/>
    </row>
    <row r="3" spans="1:25" x14ac:dyDescent="0.2">
      <c r="A3" s="175" t="s">
        <v>2834</v>
      </c>
    </row>
    <row r="4" spans="1:25" x14ac:dyDescent="0.2">
      <c r="A4" s="143" t="s">
        <v>2700</v>
      </c>
    </row>
    <row r="6" spans="1:25" x14ac:dyDescent="0.2">
      <c r="A6" s="252" t="s">
        <v>712</v>
      </c>
      <c r="B6" s="253" t="s">
        <v>2859</v>
      </c>
      <c r="C6" s="252" t="s">
        <v>1009</v>
      </c>
      <c r="D6" s="254" t="s">
        <v>2728</v>
      </c>
      <c r="E6" s="254" t="s">
        <v>2729</v>
      </c>
      <c r="F6" s="252" t="s">
        <v>1010</v>
      </c>
      <c r="G6" s="252" t="s">
        <v>1011</v>
      </c>
      <c r="H6" s="252" t="s">
        <v>1012</v>
      </c>
      <c r="I6" s="252" t="s">
        <v>1665</v>
      </c>
      <c r="J6" s="252" t="s">
        <v>1013</v>
      </c>
      <c r="K6" s="252" t="s">
        <v>1014</v>
      </c>
      <c r="L6" s="252" t="s">
        <v>1015</v>
      </c>
      <c r="M6" s="252" t="s">
        <v>1016</v>
      </c>
      <c r="N6" s="252" t="s">
        <v>1017</v>
      </c>
      <c r="O6" s="252" t="s">
        <v>1018</v>
      </c>
      <c r="P6" s="252" t="s">
        <v>1019</v>
      </c>
      <c r="Q6" s="252" t="s">
        <v>1020</v>
      </c>
      <c r="R6" s="252" t="s">
        <v>1021</v>
      </c>
      <c r="S6" s="252" t="s">
        <v>1022</v>
      </c>
      <c r="T6" s="252" t="s">
        <v>1023</v>
      </c>
      <c r="U6" s="252" t="s">
        <v>1024</v>
      </c>
      <c r="V6" s="252" t="s">
        <v>1025</v>
      </c>
      <c r="W6" s="252" t="s">
        <v>1026</v>
      </c>
      <c r="X6" s="252" t="s">
        <v>1027</v>
      </c>
      <c r="Y6" s="252" t="s">
        <v>1028</v>
      </c>
    </row>
    <row r="7" spans="1:25" x14ac:dyDescent="0.2">
      <c r="A7" s="252"/>
      <c r="B7" s="252"/>
      <c r="C7" s="252"/>
      <c r="D7" s="254"/>
      <c r="E7" s="254"/>
      <c r="F7" s="252"/>
      <c r="G7" s="252"/>
      <c r="H7" s="252"/>
      <c r="I7" s="252"/>
      <c r="J7" s="252"/>
      <c r="K7" s="252"/>
      <c r="L7" s="252"/>
      <c r="M7" s="252"/>
      <c r="N7" s="252"/>
      <c r="O7" s="252"/>
      <c r="P7" s="252"/>
      <c r="Q7" s="252"/>
      <c r="R7" s="252"/>
      <c r="S7" s="252"/>
      <c r="T7" s="252"/>
      <c r="U7" s="252"/>
      <c r="V7" s="252"/>
      <c r="W7" s="252"/>
      <c r="X7" s="252"/>
      <c r="Y7" s="252"/>
    </row>
    <row r="8" spans="1:25" x14ac:dyDescent="0.2">
      <c r="A8" s="252"/>
      <c r="B8" s="252"/>
      <c r="C8" s="252"/>
      <c r="D8" s="254"/>
      <c r="E8" s="254"/>
      <c r="F8" s="252"/>
      <c r="G8" s="252"/>
      <c r="H8" s="252"/>
      <c r="I8" s="252"/>
      <c r="J8" s="252"/>
      <c r="K8" s="252"/>
      <c r="L8" s="252"/>
      <c r="M8" s="252"/>
      <c r="N8" s="252"/>
      <c r="O8" s="252"/>
      <c r="P8" s="252"/>
      <c r="Q8" s="252"/>
      <c r="R8" s="252"/>
      <c r="S8" s="252"/>
      <c r="T8" s="252"/>
      <c r="U8" s="252"/>
      <c r="V8" s="252"/>
      <c r="W8" s="252"/>
      <c r="X8" s="252"/>
      <c r="Y8" s="252"/>
    </row>
    <row r="9" spans="1:25" ht="15" customHeight="1" x14ac:dyDescent="0.2">
      <c r="A9" s="252"/>
      <c r="B9" s="252"/>
      <c r="C9" s="252"/>
      <c r="D9" s="254"/>
      <c r="E9" s="254"/>
      <c r="F9" s="252"/>
      <c r="G9" s="252"/>
      <c r="H9" s="252"/>
      <c r="I9" s="252"/>
      <c r="J9" s="252"/>
      <c r="K9" s="252"/>
      <c r="L9" s="252"/>
      <c r="M9" s="252"/>
      <c r="N9" s="252"/>
      <c r="O9" s="252"/>
      <c r="P9" s="252"/>
      <c r="Q9" s="252"/>
      <c r="R9" s="252"/>
      <c r="S9" s="252"/>
      <c r="T9" s="252"/>
      <c r="U9" s="252"/>
      <c r="V9" s="252"/>
      <c r="W9" s="252"/>
      <c r="X9" s="252"/>
      <c r="Y9" s="252"/>
    </row>
    <row r="10" spans="1:25" x14ac:dyDescent="0.2">
      <c r="A10" s="252"/>
      <c r="B10" s="252"/>
      <c r="C10" s="252"/>
      <c r="D10" s="254"/>
      <c r="E10" s="254"/>
      <c r="F10" s="252"/>
      <c r="G10" s="252"/>
      <c r="H10" s="252"/>
      <c r="I10" s="252"/>
      <c r="J10" s="252"/>
      <c r="K10" s="252"/>
      <c r="L10" s="252"/>
      <c r="M10" s="252"/>
      <c r="N10" s="252"/>
      <c r="O10" s="252"/>
      <c r="P10" s="252"/>
      <c r="Q10" s="252"/>
      <c r="R10" s="252"/>
      <c r="S10" s="252"/>
      <c r="T10" s="252"/>
      <c r="U10" s="252"/>
      <c r="V10" s="252"/>
      <c r="W10" s="252"/>
      <c r="X10" s="252"/>
      <c r="Y10" s="252"/>
    </row>
    <row r="11" spans="1:25" x14ac:dyDescent="0.2">
      <c r="A11" s="252"/>
      <c r="B11" s="252"/>
      <c r="C11" s="252"/>
      <c r="D11" s="254"/>
      <c r="E11" s="254"/>
      <c r="F11" s="252"/>
      <c r="G11" s="252"/>
      <c r="H11" s="252"/>
      <c r="I11" s="252"/>
      <c r="J11" s="252"/>
      <c r="K11" s="252"/>
      <c r="L11" s="252"/>
      <c r="M11" s="252"/>
      <c r="N11" s="252"/>
      <c r="O11" s="252"/>
      <c r="P11" s="252"/>
      <c r="Q11" s="252"/>
      <c r="R11" s="252"/>
      <c r="S11" s="252"/>
      <c r="T11" s="252"/>
      <c r="U11" s="252"/>
      <c r="V11" s="252"/>
      <c r="W11" s="252"/>
      <c r="X11" s="252"/>
      <c r="Y11" s="252"/>
    </row>
    <row r="12" spans="1:25" x14ac:dyDescent="0.2">
      <c r="A12" s="252"/>
      <c r="B12" s="252"/>
      <c r="C12" s="252"/>
      <c r="D12" s="254"/>
      <c r="E12" s="254"/>
      <c r="F12" s="252"/>
      <c r="G12" s="252"/>
      <c r="H12" s="252"/>
      <c r="I12" s="252"/>
      <c r="J12" s="252"/>
      <c r="K12" s="252"/>
      <c r="L12" s="252"/>
      <c r="M12" s="252"/>
      <c r="N12" s="252"/>
      <c r="O12" s="252"/>
      <c r="P12" s="252"/>
      <c r="Q12" s="252"/>
      <c r="R12" s="252"/>
      <c r="S12" s="252"/>
      <c r="T12" s="252"/>
      <c r="U12" s="252"/>
      <c r="V12" s="252"/>
      <c r="W12" s="252"/>
      <c r="X12" s="252"/>
      <c r="Y12" s="252"/>
    </row>
    <row r="13" spans="1:25" x14ac:dyDescent="0.2">
      <c r="A13" s="252"/>
      <c r="B13" s="252"/>
      <c r="C13" s="252"/>
      <c r="D13" s="254"/>
      <c r="E13" s="254"/>
      <c r="F13" s="252"/>
      <c r="G13" s="252"/>
      <c r="H13" s="252"/>
      <c r="I13" s="252"/>
      <c r="J13" s="252"/>
      <c r="K13" s="252"/>
      <c r="L13" s="252"/>
      <c r="M13" s="252"/>
      <c r="N13" s="252"/>
      <c r="O13" s="252"/>
      <c r="P13" s="252"/>
      <c r="Q13" s="252"/>
      <c r="R13" s="252"/>
      <c r="S13" s="252"/>
      <c r="T13" s="252"/>
      <c r="U13" s="252"/>
      <c r="V13" s="252"/>
      <c r="W13" s="252"/>
      <c r="X13" s="252"/>
      <c r="Y13" s="252"/>
    </row>
    <row r="14" spans="1:25" x14ac:dyDescent="0.2">
      <c r="A14" s="252"/>
      <c r="B14" s="252"/>
      <c r="C14" s="252"/>
      <c r="D14" s="254"/>
      <c r="E14" s="254"/>
      <c r="F14" s="252"/>
      <c r="G14" s="252"/>
      <c r="H14" s="252"/>
      <c r="I14" s="252"/>
      <c r="J14" s="252"/>
      <c r="K14" s="252"/>
      <c r="L14" s="252"/>
      <c r="M14" s="252"/>
      <c r="N14" s="252"/>
      <c r="O14" s="252"/>
      <c r="P14" s="252"/>
      <c r="Q14" s="252"/>
      <c r="R14" s="252"/>
      <c r="S14" s="252"/>
      <c r="T14" s="252"/>
      <c r="U14" s="252"/>
      <c r="V14" s="252"/>
      <c r="W14" s="252"/>
      <c r="X14" s="252"/>
      <c r="Y14" s="252"/>
    </row>
    <row r="15" spans="1:25" x14ac:dyDescent="0.2">
      <c r="A15" s="252"/>
      <c r="B15" s="252"/>
      <c r="C15" s="252"/>
      <c r="D15" s="254"/>
      <c r="E15" s="254"/>
      <c r="F15" s="252"/>
      <c r="G15" s="252"/>
      <c r="H15" s="252"/>
      <c r="I15" s="252"/>
      <c r="J15" s="252"/>
      <c r="K15" s="252"/>
      <c r="L15" s="252"/>
      <c r="M15" s="252"/>
      <c r="N15" s="252"/>
      <c r="O15" s="252"/>
      <c r="P15" s="252"/>
      <c r="Q15" s="252"/>
      <c r="R15" s="252"/>
      <c r="S15" s="252"/>
      <c r="T15" s="252"/>
      <c r="U15" s="252"/>
      <c r="V15" s="252"/>
      <c r="W15" s="252"/>
      <c r="X15" s="252"/>
      <c r="Y15" s="252"/>
    </row>
    <row r="16" spans="1:25" ht="16" thickBot="1" x14ac:dyDescent="0.25">
      <c r="A16" s="252"/>
      <c r="B16" s="252"/>
      <c r="C16" s="252"/>
      <c r="D16" s="254"/>
      <c r="E16" s="254"/>
      <c r="F16" s="252"/>
      <c r="G16" s="252"/>
      <c r="H16" s="252"/>
      <c r="I16" s="252"/>
      <c r="J16" s="252"/>
      <c r="K16" s="252"/>
      <c r="L16" s="252"/>
      <c r="M16" s="252"/>
      <c r="N16" s="252"/>
      <c r="O16" s="252"/>
      <c r="P16" s="252"/>
      <c r="Q16" s="252"/>
      <c r="R16" s="252"/>
      <c r="S16" s="252"/>
      <c r="T16" s="252"/>
      <c r="U16" s="252"/>
      <c r="V16" s="252"/>
      <c r="W16" s="252"/>
      <c r="X16" s="252"/>
      <c r="Y16" s="252"/>
    </row>
    <row r="17" spans="1:25" ht="17" customHeight="1" thickBot="1" x14ac:dyDescent="0.25">
      <c r="A17" s="111" t="s">
        <v>725</v>
      </c>
      <c r="B17" s="255" t="s">
        <v>2785</v>
      </c>
      <c r="C17" s="256"/>
      <c r="D17" s="256"/>
      <c r="E17" s="256"/>
      <c r="F17" s="256"/>
      <c r="G17" s="256"/>
      <c r="H17" s="256"/>
      <c r="I17" s="256"/>
      <c r="J17" s="256"/>
      <c r="K17" s="256"/>
      <c r="L17" s="256"/>
      <c r="M17" s="256"/>
      <c r="N17" s="256"/>
      <c r="O17" s="256"/>
      <c r="P17" s="256"/>
      <c r="Q17" s="256"/>
      <c r="R17" s="256"/>
      <c r="S17" s="256"/>
      <c r="T17" s="256"/>
      <c r="U17" s="256"/>
      <c r="V17" s="256"/>
      <c r="W17" s="256"/>
      <c r="X17" s="256"/>
      <c r="Y17" s="257"/>
    </row>
    <row r="18" spans="1:25" ht="17" customHeight="1" x14ac:dyDescent="0.2">
      <c r="A18" s="111" t="s">
        <v>726</v>
      </c>
      <c r="B18" s="28" t="s">
        <v>27</v>
      </c>
      <c r="C18" s="39">
        <v>5038</v>
      </c>
      <c r="D18" s="156" t="s">
        <v>884</v>
      </c>
      <c r="E18" s="111" t="s">
        <v>1029</v>
      </c>
      <c r="F18" s="111" t="s">
        <v>28</v>
      </c>
      <c r="G18" s="111" t="s">
        <v>320</v>
      </c>
      <c r="H18" s="112" t="s">
        <v>1030</v>
      </c>
      <c r="I18" s="110" t="s">
        <v>1031</v>
      </c>
      <c r="J18" s="111" t="s">
        <v>1032</v>
      </c>
      <c r="K18" s="155">
        <v>4523</v>
      </c>
      <c r="L18" s="111" t="s">
        <v>1033</v>
      </c>
      <c r="M18" s="111">
        <v>0</v>
      </c>
      <c r="N18" s="157" t="s">
        <v>1034</v>
      </c>
      <c r="O18" s="111">
        <v>0</v>
      </c>
      <c r="P18" s="157" t="s">
        <v>1034</v>
      </c>
      <c r="Q18" s="157" t="s">
        <v>1034</v>
      </c>
      <c r="R18" s="157" t="s">
        <v>1034</v>
      </c>
      <c r="S18" s="157" t="s">
        <v>1034</v>
      </c>
      <c r="T18" s="157" t="s">
        <v>1034</v>
      </c>
      <c r="U18" s="157" t="s">
        <v>1034</v>
      </c>
      <c r="V18" s="112" t="s">
        <v>843</v>
      </c>
      <c r="W18" s="111" t="s">
        <v>1034</v>
      </c>
      <c r="X18" s="111" t="s">
        <v>1034</v>
      </c>
      <c r="Y18" s="194" t="s">
        <v>2852</v>
      </c>
    </row>
    <row r="19" spans="1:25" ht="17" customHeight="1" x14ac:dyDescent="0.2">
      <c r="A19" s="111" t="s">
        <v>727</v>
      </c>
      <c r="B19" s="132" t="s">
        <v>41</v>
      </c>
      <c r="C19" s="40">
        <v>27431</v>
      </c>
      <c r="D19" s="156" t="s">
        <v>2732</v>
      </c>
      <c r="E19" s="112" t="s">
        <v>1035</v>
      </c>
      <c r="F19" s="111" t="s">
        <v>1036</v>
      </c>
      <c r="G19" s="111" t="s">
        <v>308</v>
      </c>
      <c r="H19" s="112" t="s">
        <v>42</v>
      </c>
      <c r="I19" s="110" t="s">
        <v>1037</v>
      </c>
      <c r="J19" s="111">
        <v>37</v>
      </c>
      <c r="K19" s="111">
        <v>160</v>
      </c>
      <c r="L19" s="111" t="s">
        <v>1034</v>
      </c>
      <c r="M19" s="111">
        <v>0</v>
      </c>
      <c r="N19" s="157" t="s">
        <v>1034</v>
      </c>
      <c r="O19" s="111">
        <v>0</v>
      </c>
      <c r="P19" s="157" t="s">
        <v>1034</v>
      </c>
      <c r="Q19" s="157" t="s">
        <v>1034</v>
      </c>
      <c r="R19" s="157" t="s">
        <v>1034</v>
      </c>
      <c r="S19" s="157" t="s">
        <v>1034</v>
      </c>
      <c r="T19" s="157" t="s">
        <v>1034</v>
      </c>
      <c r="U19" s="157" t="s">
        <v>1034</v>
      </c>
      <c r="V19" s="112" t="s">
        <v>42</v>
      </c>
      <c r="W19" s="111" t="s">
        <v>1034</v>
      </c>
      <c r="X19" s="111" t="s">
        <v>1034</v>
      </c>
      <c r="Y19" s="110" t="s">
        <v>1034</v>
      </c>
    </row>
    <row r="20" spans="1:25" ht="17" customHeight="1" x14ac:dyDescent="0.2">
      <c r="A20" s="111" t="s">
        <v>728</v>
      </c>
      <c r="B20" s="134" t="s">
        <v>50</v>
      </c>
      <c r="C20" s="39">
        <v>10641</v>
      </c>
      <c r="D20" s="156" t="s">
        <v>887</v>
      </c>
      <c r="E20" s="111" t="s">
        <v>1029</v>
      </c>
      <c r="F20" s="111" t="s">
        <v>28</v>
      </c>
      <c r="G20" s="111" t="s">
        <v>308</v>
      </c>
      <c r="H20" s="112" t="s">
        <v>1038</v>
      </c>
      <c r="I20" s="112" t="s">
        <v>832</v>
      </c>
      <c r="J20" s="111" t="s">
        <v>1039</v>
      </c>
      <c r="K20" s="111">
        <v>505</v>
      </c>
      <c r="L20" s="111" t="s">
        <v>1040</v>
      </c>
      <c r="M20" s="111">
        <v>1</v>
      </c>
      <c r="N20" s="157" t="s">
        <v>1041</v>
      </c>
      <c r="O20" s="111">
        <v>1</v>
      </c>
      <c r="P20" s="157" t="s">
        <v>1041</v>
      </c>
      <c r="Q20" s="157">
        <v>864</v>
      </c>
      <c r="R20" s="113" t="s">
        <v>890</v>
      </c>
      <c r="S20" s="158" t="s">
        <v>896</v>
      </c>
      <c r="T20" s="158" t="s">
        <v>1042</v>
      </c>
      <c r="U20" s="110" t="s">
        <v>1043</v>
      </c>
      <c r="V20" s="112" t="s">
        <v>843</v>
      </c>
      <c r="W20" s="114">
        <v>7375</v>
      </c>
      <c r="X20" s="114">
        <v>7375</v>
      </c>
      <c r="Y20" s="110" t="s">
        <v>1034</v>
      </c>
    </row>
    <row r="21" spans="1:25" ht="17" customHeight="1" x14ac:dyDescent="0.2">
      <c r="A21" s="111" t="s">
        <v>729</v>
      </c>
      <c r="B21" s="28" t="s">
        <v>2740</v>
      </c>
      <c r="C21" s="41">
        <v>11977</v>
      </c>
      <c r="D21" s="159" t="s">
        <v>888</v>
      </c>
      <c r="E21" s="111" t="s">
        <v>1029</v>
      </c>
      <c r="F21" s="112" t="s">
        <v>28</v>
      </c>
      <c r="G21" s="112" t="s">
        <v>308</v>
      </c>
      <c r="H21" s="112" t="s">
        <v>1044</v>
      </c>
      <c r="I21" s="110" t="s">
        <v>1031</v>
      </c>
      <c r="J21" s="112" t="s">
        <v>1045</v>
      </c>
      <c r="K21" s="114">
        <v>2537</v>
      </c>
      <c r="L21" s="112" t="s">
        <v>1034</v>
      </c>
      <c r="M21" s="112">
        <v>1</v>
      </c>
      <c r="N21" s="110" t="s">
        <v>1046</v>
      </c>
      <c r="O21" s="112">
        <v>1</v>
      </c>
      <c r="P21" s="110" t="s">
        <v>1046</v>
      </c>
      <c r="Q21" s="113">
        <v>1584</v>
      </c>
      <c r="R21" s="110" t="s">
        <v>890</v>
      </c>
      <c r="S21" s="110" t="s">
        <v>1047</v>
      </c>
      <c r="T21" s="110" t="s">
        <v>1042</v>
      </c>
      <c r="U21" s="110" t="s">
        <v>1048</v>
      </c>
      <c r="V21" s="112" t="s">
        <v>843</v>
      </c>
      <c r="W21" s="114">
        <v>8723</v>
      </c>
      <c r="X21" s="114">
        <v>8723</v>
      </c>
      <c r="Y21" s="110" t="s">
        <v>1034</v>
      </c>
    </row>
    <row r="22" spans="1:25" ht="17" customHeight="1" x14ac:dyDescent="0.2">
      <c r="A22" s="111" t="s">
        <v>730</v>
      </c>
      <c r="B22" s="134" t="s">
        <v>66</v>
      </c>
      <c r="C22" s="42">
        <v>4850</v>
      </c>
      <c r="D22" s="156" t="s">
        <v>889</v>
      </c>
      <c r="E22" s="111" t="s">
        <v>1029</v>
      </c>
      <c r="F22" s="111" t="s">
        <v>890</v>
      </c>
      <c r="G22" s="111" t="s">
        <v>320</v>
      </c>
      <c r="H22" s="112" t="s">
        <v>1044</v>
      </c>
      <c r="I22" s="110" t="s">
        <v>1037</v>
      </c>
      <c r="J22" s="111" t="s">
        <v>1049</v>
      </c>
      <c r="K22" s="155">
        <v>1278</v>
      </c>
      <c r="L22" s="111" t="s">
        <v>1034</v>
      </c>
      <c r="M22" s="111">
        <v>1</v>
      </c>
      <c r="N22" s="157" t="s">
        <v>1050</v>
      </c>
      <c r="O22" s="111">
        <v>1</v>
      </c>
      <c r="P22" s="157" t="s">
        <v>1050</v>
      </c>
      <c r="Q22" s="157">
        <v>524</v>
      </c>
      <c r="R22" s="157" t="s">
        <v>28</v>
      </c>
      <c r="S22" s="157" t="s">
        <v>1051</v>
      </c>
      <c r="T22" s="157" t="s">
        <v>896</v>
      </c>
      <c r="U22" s="157" t="s">
        <v>1052</v>
      </c>
      <c r="V22" s="112" t="s">
        <v>843</v>
      </c>
      <c r="W22" s="111">
        <v>709</v>
      </c>
      <c r="X22" s="111">
        <v>709</v>
      </c>
      <c r="Y22" s="110" t="s">
        <v>1034</v>
      </c>
    </row>
    <row r="23" spans="1:25" ht="17" customHeight="1" x14ac:dyDescent="0.2">
      <c r="A23" s="111" t="s">
        <v>731</v>
      </c>
      <c r="B23" s="134" t="s">
        <v>77</v>
      </c>
      <c r="C23" s="41">
        <v>11056</v>
      </c>
      <c r="D23" s="156" t="s">
        <v>891</v>
      </c>
      <c r="E23" s="111" t="s">
        <v>1029</v>
      </c>
      <c r="F23" s="111" t="s">
        <v>890</v>
      </c>
      <c r="G23" s="111" t="s">
        <v>308</v>
      </c>
      <c r="H23" s="112" t="s">
        <v>1044</v>
      </c>
      <c r="I23" s="110" t="s">
        <v>1037</v>
      </c>
      <c r="J23" s="160" t="s">
        <v>1053</v>
      </c>
      <c r="K23" s="161">
        <v>5278</v>
      </c>
      <c r="L23" s="111" t="s">
        <v>1034</v>
      </c>
      <c r="M23" s="111">
        <v>1</v>
      </c>
      <c r="N23" s="157" t="s">
        <v>1054</v>
      </c>
      <c r="O23" s="111">
        <v>1</v>
      </c>
      <c r="P23" s="157" t="s">
        <v>1054</v>
      </c>
      <c r="Q23" s="157">
        <v>4174</v>
      </c>
      <c r="R23" s="157" t="s">
        <v>890</v>
      </c>
      <c r="S23" s="157" t="s">
        <v>1048</v>
      </c>
      <c r="T23" s="157" t="s">
        <v>1042</v>
      </c>
      <c r="U23" s="157" t="s">
        <v>1048</v>
      </c>
      <c r="V23" s="112" t="s">
        <v>843</v>
      </c>
      <c r="W23" s="155">
        <v>3542</v>
      </c>
      <c r="X23" s="155">
        <v>3542</v>
      </c>
      <c r="Y23" s="110" t="s">
        <v>1034</v>
      </c>
    </row>
    <row r="24" spans="1:25" ht="17" customHeight="1" x14ac:dyDescent="0.2">
      <c r="A24" s="111" t="s">
        <v>732</v>
      </c>
      <c r="B24" s="28" t="s">
        <v>84</v>
      </c>
      <c r="C24" s="41">
        <v>14921</v>
      </c>
      <c r="D24" s="156" t="s">
        <v>892</v>
      </c>
      <c r="E24" s="111" t="s">
        <v>1029</v>
      </c>
      <c r="F24" s="111" t="s">
        <v>308</v>
      </c>
      <c r="G24" s="111" t="s">
        <v>320</v>
      </c>
      <c r="H24" s="112" t="s">
        <v>1044</v>
      </c>
      <c r="I24" s="110" t="s">
        <v>1055</v>
      </c>
      <c r="J24" s="111" t="s">
        <v>1056</v>
      </c>
      <c r="K24" s="111">
        <v>571</v>
      </c>
      <c r="L24" s="111" t="s">
        <v>1034</v>
      </c>
      <c r="M24" s="111">
        <v>1</v>
      </c>
      <c r="N24" s="157" t="s">
        <v>1057</v>
      </c>
      <c r="O24" s="111">
        <v>1</v>
      </c>
      <c r="P24" s="157" t="s">
        <v>1057</v>
      </c>
      <c r="Q24" s="157">
        <v>286</v>
      </c>
      <c r="R24" s="157" t="s">
        <v>308</v>
      </c>
      <c r="S24" s="157" t="s">
        <v>896</v>
      </c>
      <c r="T24" s="157" t="s">
        <v>1051</v>
      </c>
      <c r="U24" s="157" t="s">
        <v>1058</v>
      </c>
      <c r="V24" s="112" t="s">
        <v>843</v>
      </c>
      <c r="W24" s="155">
        <v>5759</v>
      </c>
      <c r="X24" s="155">
        <v>5759</v>
      </c>
      <c r="Y24" s="110" t="s">
        <v>1034</v>
      </c>
    </row>
    <row r="25" spans="1:25" ht="17" customHeight="1" x14ac:dyDescent="0.2">
      <c r="A25" s="111" t="s">
        <v>733</v>
      </c>
      <c r="B25" s="28" t="s">
        <v>91</v>
      </c>
      <c r="C25" s="39">
        <v>16518</v>
      </c>
      <c r="D25" s="156" t="s">
        <v>2731</v>
      </c>
      <c r="E25" s="112" t="s">
        <v>1035</v>
      </c>
      <c r="F25" s="111" t="s">
        <v>1059</v>
      </c>
      <c r="G25" s="111" t="s">
        <v>1060</v>
      </c>
      <c r="H25" s="112" t="s">
        <v>1044</v>
      </c>
      <c r="I25" s="110" t="s">
        <v>1037</v>
      </c>
      <c r="J25" s="112">
        <v>130</v>
      </c>
      <c r="K25" s="111">
        <v>498</v>
      </c>
      <c r="L25" s="111" t="s">
        <v>1061</v>
      </c>
      <c r="M25" s="111">
        <v>1</v>
      </c>
      <c r="N25" s="157" t="s">
        <v>1062</v>
      </c>
      <c r="O25" s="111">
        <v>1</v>
      </c>
      <c r="P25" s="157" t="s">
        <v>1062</v>
      </c>
      <c r="Q25" s="157">
        <v>233</v>
      </c>
      <c r="R25" s="157" t="s">
        <v>28</v>
      </c>
      <c r="S25" s="157" t="s">
        <v>896</v>
      </c>
      <c r="T25" s="157" t="s">
        <v>1063</v>
      </c>
      <c r="U25" s="157" t="s">
        <v>1063</v>
      </c>
      <c r="V25" s="112" t="s">
        <v>844</v>
      </c>
      <c r="W25" s="114">
        <v>7579</v>
      </c>
      <c r="X25" s="155">
        <v>7579</v>
      </c>
      <c r="Y25" s="110" t="s">
        <v>1034</v>
      </c>
    </row>
    <row r="26" spans="1:25" ht="17" customHeight="1" x14ac:dyDescent="0.2">
      <c r="A26" s="112" t="s">
        <v>734</v>
      </c>
      <c r="B26" s="132" t="s">
        <v>630</v>
      </c>
      <c r="C26" s="40">
        <v>11052</v>
      </c>
      <c r="D26" s="159" t="s">
        <v>894</v>
      </c>
      <c r="E26" s="111" t="s">
        <v>1029</v>
      </c>
      <c r="F26" s="112" t="s">
        <v>308</v>
      </c>
      <c r="G26" s="112" t="s">
        <v>28</v>
      </c>
      <c r="H26" s="112" t="s">
        <v>1038</v>
      </c>
      <c r="I26" s="112" t="s">
        <v>832</v>
      </c>
      <c r="J26" s="112" t="s">
        <v>1064</v>
      </c>
      <c r="K26" s="114">
        <v>513</v>
      </c>
      <c r="L26" s="112" t="s">
        <v>1065</v>
      </c>
      <c r="M26" s="112">
        <v>1</v>
      </c>
      <c r="N26" s="110" t="s">
        <v>1066</v>
      </c>
      <c r="O26" s="112">
        <v>1</v>
      </c>
      <c r="P26" s="110" t="s">
        <v>1066</v>
      </c>
      <c r="Q26" s="113">
        <v>570</v>
      </c>
      <c r="R26" s="110" t="s">
        <v>308</v>
      </c>
      <c r="S26" s="110" t="s">
        <v>1042</v>
      </c>
      <c r="T26" s="110" t="s">
        <v>940</v>
      </c>
      <c r="U26" s="110" t="s">
        <v>940</v>
      </c>
      <c r="V26" s="112" t="s">
        <v>843</v>
      </c>
      <c r="W26" s="114">
        <v>6695</v>
      </c>
      <c r="X26" s="114">
        <v>6695</v>
      </c>
      <c r="Y26" s="110" t="s">
        <v>1034</v>
      </c>
    </row>
    <row r="27" spans="1:25" ht="17" customHeight="1" thickBot="1" x14ac:dyDescent="0.25">
      <c r="A27" s="112" t="s">
        <v>735</v>
      </c>
      <c r="B27" s="134" t="s">
        <v>107</v>
      </c>
      <c r="C27" s="42">
        <v>2009</v>
      </c>
      <c r="D27" s="159" t="s">
        <v>2730</v>
      </c>
      <c r="E27" s="112" t="s">
        <v>1035</v>
      </c>
      <c r="F27" s="112" t="s">
        <v>1067</v>
      </c>
      <c r="G27" s="112" t="s">
        <v>320</v>
      </c>
      <c r="H27" s="112" t="s">
        <v>1030</v>
      </c>
      <c r="I27" s="110" t="s">
        <v>1031</v>
      </c>
      <c r="J27" s="112">
        <v>518</v>
      </c>
      <c r="K27" s="112">
        <v>1921</v>
      </c>
      <c r="L27" s="111" t="s">
        <v>1034</v>
      </c>
      <c r="M27" s="112">
        <v>0</v>
      </c>
      <c r="N27" s="113" t="s">
        <v>1034</v>
      </c>
      <c r="O27" s="112">
        <v>0</v>
      </c>
      <c r="P27" s="113" t="s">
        <v>1034</v>
      </c>
      <c r="Q27" s="113" t="s">
        <v>1034</v>
      </c>
      <c r="R27" s="113" t="s">
        <v>1034</v>
      </c>
      <c r="S27" s="113" t="s">
        <v>1034</v>
      </c>
      <c r="T27" s="113" t="s">
        <v>1034</v>
      </c>
      <c r="U27" s="113" t="s">
        <v>1034</v>
      </c>
      <c r="V27" s="112" t="s">
        <v>843</v>
      </c>
      <c r="W27" s="112" t="s">
        <v>1034</v>
      </c>
      <c r="X27" s="112" t="s">
        <v>1034</v>
      </c>
      <c r="Y27" s="194" t="s">
        <v>2853</v>
      </c>
    </row>
    <row r="28" spans="1:25" ht="17" customHeight="1" thickBot="1" x14ac:dyDescent="0.25">
      <c r="A28" s="112" t="s">
        <v>736</v>
      </c>
      <c r="B28" s="255" t="s">
        <v>2783</v>
      </c>
      <c r="C28" s="256"/>
      <c r="D28" s="256"/>
      <c r="E28" s="256"/>
      <c r="F28" s="256"/>
      <c r="G28" s="256"/>
      <c r="H28" s="256"/>
      <c r="I28" s="256"/>
      <c r="J28" s="256"/>
      <c r="K28" s="256"/>
      <c r="L28" s="256"/>
      <c r="M28" s="256"/>
      <c r="N28" s="256"/>
      <c r="O28" s="256"/>
      <c r="P28" s="256"/>
      <c r="Q28" s="256"/>
      <c r="R28" s="256"/>
      <c r="S28" s="256"/>
      <c r="T28" s="256"/>
      <c r="U28" s="256"/>
      <c r="V28" s="256"/>
      <c r="W28" s="256"/>
      <c r="X28" s="256"/>
      <c r="Y28" s="257"/>
    </row>
    <row r="29" spans="1:25" ht="17" customHeight="1" x14ac:dyDescent="0.2">
      <c r="A29" s="112" t="s">
        <v>737</v>
      </c>
      <c r="B29" s="132" t="s">
        <v>121</v>
      </c>
      <c r="C29" s="44">
        <v>10209</v>
      </c>
      <c r="D29" s="159" t="s">
        <v>2733</v>
      </c>
      <c r="E29" s="112" t="s">
        <v>1035</v>
      </c>
      <c r="F29" s="112" t="s">
        <v>1068</v>
      </c>
      <c r="G29" s="112" t="s">
        <v>308</v>
      </c>
      <c r="H29" s="112" t="s">
        <v>42</v>
      </c>
      <c r="I29" s="110" t="s">
        <v>1037</v>
      </c>
      <c r="J29" s="112">
        <v>7</v>
      </c>
      <c r="K29" s="112">
        <v>405</v>
      </c>
      <c r="L29" s="114" t="s">
        <v>1034</v>
      </c>
      <c r="M29" s="112">
        <v>0</v>
      </c>
      <c r="N29" s="113" t="s">
        <v>1034</v>
      </c>
      <c r="O29" s="112">
        <v>0</v>
      </c>
      <c r="P29" s="113" t="s">
        <v>1034</v>
      </c>
      <c r="Q29" s="110" t="s">
        <v>1034</v>
      </c>
      <c r="R29" s="113" t="s">
        <v>1034</v>
      </c>
      <c r="S29" s="110" t="s">
        <v>1034</v>
      </c>
      <c r="T29" s="110" t="s">
        <v>1034</v>
      </c>
      <c r="U29" s="110" t="s">
        <v>1034</v>
      </c>
      <c r="V29" s="112" t="s">
        <v>42</v>
      </c>
      <c r="W29" s="112" t="s">
        <v>1034</v>
      </c>
      <c r="X29" s="114" t="s">
        <v>1034</v>
      </c>
      <c r="Y29" s="110" t="s">
        <v>1034</v>
      </c>
    </row>
    <row r="30" spans="1:25" ht="17" customHeight="1" x14ac:dyDescent="0.2">
      <c r="A30" s="112" t="s">
        <v>740</v>
      </c>
      <c r="B30" s="17" t="s">
        <v>131</v>
      </c>
      <c r="C30" s="45">
        <v>13650</v>
      </c>
      <c r="D30" s="112" t="s">
        <v>904</v>
      </c>
      <c r="E30" s="111" t="s">
        <v>1029</v>
      </c>
      <c r="F30" s="112" t="s">
        <v>308</v>
      </c>
      <c r="G30" s="112" t="s">
        <v>28</v>
      </c>
      <c r="H30" s="112" t="s">
        <v>1038</v>
      </c>
      <c r="I30" s="112" t="s">
        <v>832</v>
      </c>
      <c r="J30" s="112" t="s">
        <v>1069</v>
      </c>
      <c r="K30" s="114">
        <v>754</v>
      </c>
      <c r="L30" s="112" t="s">
        <v>1070</v>
      </c>
      <c r="M30" s="112">
        <v>7</v>
      </c>
      <c r="N30" s="110" t="s">
        <v>1071</v>
      </c>
      <c r="O30" s="112">
        <v>7</v>
      </c>
      <c r="P30" s="110" t="s">
        <v>1071</v>
      </c>
      <c r="Q30" s="113" t="s">
        <v>1072</v>
      </c>
      <c r="R30" s="110" t="s">
        <v>1073</v>
      </c>
      <c r="S30" s="110" t="s">
        <v>1074</v>
      </c>
      <c r="T30" s="110" t="s">
        <v>1075</v>
      </c>
      <c r="U30" s="110" t="s">
        <v>1076</v>
      </c>
      <c r="V30" s="112" t="s">
        <v>844</v>
      </c>
      <c r="W30" s="114">
        <v>2650</v>
      </c>
      <c r="X30" s="114">
        <v>11599</v>
      </c>
      <c r="Y30" s="110" t="s">
        <v>1034</v>
      </c>
    </row>
    <row r="31" spans="1:25" ht="17" customHeight="1" x14ac:dyDescent="0.2">
      <c r="A31" s="112" t="s">
        <v>747</v>
      </c>
      <c r="B31" s="17" t="s">
        <v>144</v>
      </c>
      <c r="C31" s="46">
        <v>13717</v>
      </c>
      <c r="D31" s="112" t="s">
        <v>905</v>
      </c>
      <c r="E31" s="111" t="s">
        <v>1029</v>
      </c>
      <c r="F31" s="112" t="s">
        <v>308</v>
      </c>
      <c r="G31" s="112" t="s">
        <v>320</v>
      </c>
      <c r="H31" s="112" t="s">
        <v>1038</v>
      </c>
      <c r="I31" s="112" t="s">
        <v>832</v>
      </c>
      <c r="J31" s="112" t="s">
        <v>1077</v>
      </c>
      <c r="K31" s="114">
        <v>1798</v>
      </c>
      <c r="L31" s="112" t="s">
        <v>1078</v>
      </c>
      <c r="M31" s="112">
        <v>4</v>
      </c>
      <c r="N31" s="110" t="s">
        <v>1079</v>
      </c>
      <c r="O31" s="112">
        <v>1</v>
      </c>
      <c r="P31" s="110" t="s">
        <v>1080</v>
      </c>
      <c r="Q31" s="113">
        <v>851</v>
      </c>
      <c r="R31" s="110" t="s">
        <v>890</v>
      </c>
      <c r="S31" s="110" t="s">
        <v>1048</v>
      </c>
      <c r="T31" s="110" t="s">
        <v>1042</v>
      </c>
      <c r="U31" s="110" t="s">
        <v>1048</v>
      </c>
      <c r="V31" s="112" t="s">
        <v>843</v>
      </c>
      <c r="W31" s="114">
        <v>2545</v>
      </c>
      <c r="X31" s="114">
        <v>5830</v>
      </c>
      <c r="Y31" s="110" t="s">
        <v>1034</v>
      </c>
    </row>
    <row r="32" spans="1:25" ht="17" customHeight="1" x14ac:dyDescent="0.2">
      <c r="A32" s="112" t="s">
        <v>748</v>
      </c>
      <c r="B32" s="17" t="s">
        <v>151</v>
      </c>
      <c r="C32" s="46">
        <v>9456</v>
      </c>
      <c r="D32" s="159" t="s">
        <v>906</v>
      </c>
      <c r="E32" s="112" t="s">
        <v>1035</v>
      </c>
      <c r="F32" s="112" t="s">
        <v>940</v>
      </c>
      <c r="G32" s="112" t="s">
        <v>1081</v>
      </c>
      <c r="H32" s="112" t="s">
        <v>1030</v>
      </c>
      <c r="I32" s="110" t="s">
        <v>1037</v>
      </c>
      <c r="J32" s="112">
        <v>588</v>
      </c>
      <c r="K32" s="112">
        <v>663</v>
      </c>
      <c r="L32" s="114" t="s">
        <v>1034</v>
      </c>
      <c r="M32" s="112">
        <v>1</v>
      </c>
      <c r="N32" s="113" t="s">
        <v>1082</v>
      </c>
      <c r="O32" s="112">
        <v>1</v>
      </c>
      <c r="P32" s="113" t="s">
        <v>1082</v>
      </c>
      <c r="Q32" s="113">
        <v>1103</v>
      </c>
      <c r="R32" s="113" t="s">
        <v>308</v>
      </c>
      <c r="S32" s="110" t="s">
        <v>1052</v>
      </c>
      <c r="T32" s="110" t="s">
        <v>1051</v>
      </c>
      <c r="U32" s="110" t="s">
        <v>1052</v>
      </c>
      <c r="V32" s="112" t="s">
        <v>843</v>
      </c>
      <c r="W32" s="114">
        <v>7810</v>
      </c>
      <c r="X32" s="114">
        <v>7810</v>
      </c>
      <c r="Y32" s="195" t="s">
        <v>2854</v>
      </c>
    </row>
    <row r="33" spans="1:25" ht="17" customHeight="1" x14ac:dyDescent="0.2">
      <c r="A33" s="112" t="s">
        <v>749</v>
      </c>
      <c r="B33" s="17" t="s">
        <v>162</v>
      </c>
      <c r="C33" s="45">
        <v>9508</v>
      </c>
      <c r="D33" s="112" t="s">
        <v>908</v>
      </c>
      <c r="E33" s="111" t="s">
        <v>1029</v>
      </c>
      <c r="F33" s="112" t="s">
        <v>890</v>
      </c>
      <c r="G33" s="112" t="s">
        <v>320</v>
      </c>
      <c r="H33" s="112" t="s">
        <v>1038</v>
      </c>
      <c r="I33" s="112" t="s">
        <v>832</v>
      </c>
      <c r="J33" s="112" t="s">
        <v>1083</v>
      </c>
      <c r="K33" s="114">
        <v>798</v>
      </c>
      <c r="L33" s="112" t="s">
        <v>1084</v>
      </c>
      <c r="M33" s="112">
        <v>1</v>
      </c>
      <c r="N33" s="110" t="s">
        <v>1085</v>
      </c>
      <c r="O33" s="112">
        <v>1</v>
      </c>
      <c r="P33" s="110" t="s">
        <v>1085</v>
      </c>
      <c r="Q33" s="113">
        <v>1014</v>
      </c>
      <c r="R33" s="110" t="s">
        <v>308</v>
      </c>
      <c r="S33" s="110" t="s">
        <v>1051</v>
      </c>
      <c r="T33" s="110" t="s">
        <v>896</v>
      </c>
      <c r="U33" s="110" t="s">
        <v>1058</v>
      </c>
      <c r="V33" s="112" t="s">
        <v>844</v>
      </c>
      <c r="W33" s="114">
        <v>9040</v>
      </c>
      <c r="X33" s="114">
        <v>9040</v>
      </c>
      <c r="Y33" s="195" t="s">
        <v>2855</v>
      </c>
    </row>
    <row r="34" spans="1:25" ht="17" customHeight="1" x14ac:dyDescent="0.2">
      <c r="A34" s="112" t="s">
        <v>750</v>
      </c>
      <c r="B34" s="17" t="s">
        <v>168</v>
      </c>
      <c r="C34" s="45">
        <v>13935</v>
      </c>
      <c r="D34" s="112" t="s">
        <v>909</v>
      </c>
      <c r="E34" s="111" t="s">
        <v>1029</v>
      </c>
      <c r="F34" s="112" t="s">
        <v>890</v>
      </c>
      <c r="G34" s="112" t="s">
        <v>308</v>
      </c>
      <c r="H34" s="112" t="s">
        <v>42</v>
      </c>
      <c r="I34" s="110" t="s">
        <v>1037</v>
      </c>
      <c r="J34" s="112" t="s">
        <v>1086</v>
      </c>
      <c r="K34" s="112">
        <v>583</v>
      </c>
      <c r="L34" s="112" t="s">
        <v>1034</v>
      </c>
      <c r="M34" s="112">
        <v>0</v>
      </c>
      <c r="N34" s="110" t="s">
        <v>1034</v>
      </c>
      <c r="O34" s="112">
        <v>0</v>
      </c>
      <c r="P34" s="110" t="s">
        <v>1034</v>
      </c>
      <c r="Q34" s="113" t="s">
        <v>1034</v>
      </c>
      <c r="R34" s="110" t="s">
        <v>1034</v>
      </c>
      <c r="S34" s="110" t="s">
        <v>1034</v>
      </c>
      <c r="T34" s="110" t="s">
        <v>1034</v>
      </c>
      <c r="U34" s="110" t="s">
        <v>1034</v>
      </c>
      <c r="V34" s="112" t="s">
        <v>42</v>
      </c>
      <c r="W34" s="114" t="s">
        <v>1034</v>
      </c>
      <c r="X34" s="114" t="s">
        <v>1034</v>
      </c>
      <c r="Y34" s="110" t="s">
        <v>1034</v>
      </c>
    </row>
    <row r="35" spans="1:25" ht="17" customHeight="1" x14ac:dyDescent="0.2">
      <c r="A35" s="112" t="s">
        <v>751</v>
      </c>
      <c r="B35" s="17" t="s">
        <v>181</v>
      </c>
      <c r="C35" s="46">
        <v>20444</v>
      </c>
      <c r="D35" s="112" t="s">
        <v>910</v>
      </c>
      <c r="E35" s="111" t="s">
        <v>1029</v>
      </c>
      <c r="F35" s="112" t="s">
        <v>28</v>
      </c>
      <c r="G35" s="112" t="s">
        <v>308</v>
      </c>
      <c r="H35" s="112" t="s">
        <v>1038</v>
      </c>
      <c r="I35" s="112" t="s">
        <v>832</v>
      </c>
      <c r="J35" s="112" t="s">
        <v>1087</v>
      </c>
      <c r="K35" s="114">
        <v>409</v>
      </c>
      <c r="L35" s="112" t="s">
        <v>1088</v>
      </c>
      <c r="M35" s="112">
        <v>8</v>
      </c>
      <c r="N35" s="110" t="s">
        <v>1089</v>
      </c>
      <c r="O35" s="112">
        <v>8</v>
      </c>
      <c r="P35" s="110" t="s">
        <v>1089</v>
      </c>
      <c r="Q35" s="113" t="s">
        <v>1090</v>
      </c>
      <c r="R35" s="110" t="s">
        <v>1091</v>
      </c>
      <c r="S35" s="110" t="s">
        <v>1092</v>
      </c>
      <c r="T35" s="110" t="s">
        <v>1093</v>
      </c>
      <c r="U35" s="110" t="s">
        <v>1094</v>
      </c>
      <c r="V35" s="112" t="s">
        <v>843</v>
      </c>
      <c r="W35" s="114">
        <v>5305</v>
      </c>
      <c r="X35" s="114">
        <v>11994</v>
      </c>
      <c r="Y35" s="110" t="s">
        <v>1034</v>
      </c>
    </row>
    <row r="36" spans="1:25" ht="17" customHeight="1" thickBot="1" x14ac:dyDescent="0.25">
      <c r="A36" s="112" t="s">
        <v>752</v>
      </c>
      <c r="B36" s="17" t="s">
        <v>195</v>
      </c>
      <c r="C36" s="45">
        <v>24334</v>
      </c>
      <c r="D36" s="112" t="s">
        <v>911</v>
      </c>
      <c r="E36" s="111" t="s">
        <v>1029</v>
      </c>
      <c r="F36" s="112" t="s">
        <v>890</v>
      </c>
      <c r="G36" s="112" t="s">
        <v>320</v>
      </c>
      <c r="H36" s="112" t="s">
        <v>1044</v>
      </c>
      <c r="I36" s="110" t="s">
        <v>1037</v>
      </c>
      <c r="J36" s="112" t="s">
        <v>1095</v>
      </c>
      <c r="K36" s="114">
        <v>762</v>
      </c>
      <c r="L36" s="112" t="s">
        <v>1034</v>
      </c>
      <c r="M36" s="112">
        <v>1</v>
      </c>
      <c r="N36" s="110" t="s">
        <v>1096</v>
      </c>
      <c r="O36" s="112">
        <v>1</v>
      </c>
      <c r="P36" s="110" t="s">
        <v>1096</v>
      </c>
      <c r="Q36" s="113">
        <v>413</v>
      </c>
      <c r="R36" s="110" t="s">
        <v>890</v>
      </c>
      <c r="S36" s="110" t="s">
        <v>1047</v>
      </c>
      <c r="T36" s="110" t="s">
        <v>1060</v>
      </c>
      <c r="U36" s="110" t="s">
        <v>1060</v>
      </c>
      <c r="V36" s="112" t="s">
        <v>843</v>
      </c>
      <c r="W36" s="114">
        <v>6211</v>
      </c>
      <c r="X36" s="114">
        <v>6211</v>
      </c>
      <c r="Y36" s="110" t="s">
        <v>1034</v>
      </c>
    </row>
    <row r="37" spans="1:25" ht="17" customHeight="1" thickBot="1" x14ac:dyDescent="0.25">
      <c r="A37" s="112" t="s">
        <v>784</v>
      </c>
      <c r="B37" s="255" t="s">
        <v>2783</v>
      </c>
      <c r="C37" s="256"/>
      <c r="D37" s="256"/>
      <c r="E37" s="256"/>
      <c r="F37" s="256"/>
      <c r="G37" s="256"/>
      <c r="H37" s="256"/>
      <c r="I37" s="256"/>
      <c r="J37" s="256"/>
      <c r="K37" s="256"/>
      <c r="L37" s="256"/>
      <c r="M37" s="256"/>
      <c r="N37" s="256"/>
      <c r="O37" s="256"/>
      <c r="P37" s="256"/>
      <c r="Q37" s="256"/>
      <c r="R37" s="256"/>
      <c r="S37" s="256"/>
      <c r="T37" s="256"/>
      <c r="U37" s="256"/>
      <c r="V37" s="256"/>
      <c r="W37" s="256"/>
      <c r="X37" s="256"/>
      <c r="Y37" s="257"/>
    </row>
    <row r="38" spans="1:25" ht="17" customHeight="1" x14ac:dyDescent="0.2">
      <c r="A38" s="112" t="s">
        <v>785</v>
      </c>
      <c r="B38" s="17" t="s">
        <v>210</v>
      </c>
      <c r="C38" s="42" t="s">
        <v>700</v>
      </c>
      <c r="D38" s="112" t="s">
        <v>914</v>
      </c>
      <c r="E38" s="112" t="s">
        <v>1029</v>
      </c>
      <c r="F38" s="112" t="s">
        <v>890</v>
      </c>
      <c r="G38" s="112" t="s">
        <v>320</v>
      </c>
      <c r="H38" s="112" t="s">
        <v>42</v>
      </c>
      <c r="I38" s="110" t="s">
        <v>1055</v>
      </c>
      <c r="J38" s="112" t="s">
        <v>1097</v>
      </c>
      <c r="K38" s="112">
        <v>234</v>
      </c>
      <c r="L38" s="114" t="s">
        <v>1098</v>
      </c>
      <c r="M38" s="112">
        <v>0</v>
      </c>
      <c r="N38" s="113" t="s">
        <v>1034</v>
      </c>
      <c r="O38" s="112">
        <v>0</v>
      </c>
      <c r="P38" s="113" t="s">
        <v>1034</v>
      </c>
      <c r="Q38" s="110" t="s">
        <v>1034</v>
      </c>
      <c r="R38" s="113" t="s">
        <v>1034</v>
      </c>
      <c r="S38" s="110" t="s">
        <v>1034</v>
      </c>
      <c r="T38" s="110" t="s">
        <v>1034</v>
      </c>
      <c r="U38" s="110" t="s">
        <v>1034</v>
      </c>
      <c r="V38" s="112" t="s">
        <v>42</v>
      </c>
      <c r="W38" s="112" t="s">
        <v>1034</v>
      </c>
      <c r="X38" s="114" t="s">
        <v>1034</v>
      </c>
      <c r="Y38" s="110" t="s">
        <v>1034</v>
      </c>
    </row>
    <row r="39" spans="1:25" ht="17" customHeight="1" x14ac:dyDescent="0.2">
      <c r="A39" s="112" t="s">
        <v>786</v>
      </c>
      <c r="B39" s="32" t="s">
        <v>217</v>
      </c>
      <c r="C39" s="46">
        <v>2397</v>
      </c>
      <c r="D39" s="112" t="s">
        <v>915</v>
      </c>
      <c r="E39" s="112" t="s">
        <v>1029</v>
      </c>
      <c r="F39" s="112" t="s">
        <v>308</v>
      </c>
      <c r="G39" s="112" t="s">
        <v>28</v>
      </c>
      <c r="H39" s="112" t="s">
        <v>1044</v>
      </c>
      <c r="I39" s="110" t="s">
        <v>1055</v>
      </c>
      <c r="J39" s="112" t="s">
        <v>1099</v>
      </c>
      <c r="K39" s="114">
        <v>1775</v>
      </c>
      <c r="L39" s="112" t="s">
        <v>1100</v>
      </c>
      <c r="M39" s="112">
        <v>1</v>
      </c>
      <c r="N39" s="110" t="s">
        <v>1101</v>
      </c>
      <c r="O39" s="112">
        <v>1</v>
      </c>
      <c r="P39" s="110" t="s">
        <v>1101</v>
      </c>
      <c r="Q39" s="113">
        <v>1538</v>
      </c>
      <c r="R39" s="110" t="s">
        <v>320</v>
      </c>
      <c r="S39" s="110" t="s">
        <v>1060</v>
      </c>
      <c r="T39" s="110" t="s">
        <v>320</v>
      </c>
      <c r="U39" s="110" t="s">
        <v>1060</v>
      </c>
      <c r="V39" s="112" t="s">
        <v>843</v>
      </c>
      <c r="W39" s="114">
        <v>1417</v>
      </c>
      <c r="X39" s="114">
        <v>1417</v>
      </c>
      <c r="Y39" s="110" t="s">
        <v>1034</v>
      </c>
    </row>
    <row r="40" spans="1:25" ht="17" customHeight="1" thickBot="1" x14ac:dyDescent="0.25">
      <c r="A40" s="112" t="s">
        <v>787</v>
      </c>
      <c r="B40" s="17" t="s">
        <v>231</v>
      </c>
      <c r="C40" s="46">
        <v>19385</v>
      </c>
      <c r="D40" s="112" t="s">
        <v>916</v>
      </c>
      <c r="E40" s="112" t="s">
        <v>1029</v>
      </c>
      <c r="F40" s="112" t="s">
        <v>890</v>
      </c>
      <c r="G40" s="112" t="s">
        <v>308</v>
      </c>
      <c r="H40" s="112" t="s">
        <v>1038</v>
      </c>
      <c r="I40" s="112" t="s">
        <v>832</v>
      </c>
      <c r="J40" s="112" t="s">
        <v>1102</v>
      </c>
      <c r="K40" s="114">
        <v>6839</v>
      </c>
      <c r="L40" s="112" t="s">
        <v>1034</v>
      </c>
      <c r="M40" s="112">
        <v>1</v>
      </c>
      <c r="N40" s="110" t="s">
        <v>1103</v>
      </c>
      <c r="O40" s="112">
        <v>1</v>
      </c>
      <c r="P40" s="110" t="s">
        <v>1103</v>
      </c>
      <c r="Q40" s="113">
        <v>8197</v>
      </c>
      <c r="R40" s="110" t="s">
        <v>28</v>
      </c>
      <c r="S40" s="110" t="s">
        <v>1052</v>
      </c>
      <c r="T40" s="110" t="s">
        <v>1051</v>
      </c>
      <c r="U40" s="110" t="s">
        <v>1052</v>
      </c>
      <c r="V40" s="112" t="s">
        <v>844</v>
      </c>
      <c r="W40" s="114">
        <v>3665</v>
      </c>
      <c r="X40" s="114">
        <v>3665</v>
      </c>
      <c r="Y40" s="110" t="s">
        <v>1034</v>
      </c>
    </row>
    <row r="41" spans="1:25" ht="17" customHeight="1" thickBot="1" x14ac:dyDescent="0.25">
      <c r="A41" s="112" t="s">
        <v>788</v>
      </c>
      <c r="B41" s="255" t="s">
        <v>2787</v>
      </c>
      <c r="C41" s="256"/>
      <c r="D41" s="256"/>
      <c r="E41" s="256"/>
      <c r="F41" s="256"/>
      <c r="G41" s="256"/>
      <c r="H41" s="256"/>
      <c r="I41" s="256"/>
      <c r="J41" s="256"/>
      <c r="K41" s="256"/>
      <c r="L41" s="256"/>
      <c r="M41" s="256"/>
      <c r="N41" s="256"/>
      <c r="O41" s="256"/>
      <c r="P41" s="256"/>
      <c r="Q41" s="256"/>
      <c r="R41" s="256"/>
      <c r="S41" s="256"/>
      <c r="T41" s="256"/>
      <c r="U41" s="256"/>
      <c r="V41" s="256"/>
      <c r="W41" s="256"/>
      <c r="X41" s="256"/>
      <c r="Y41" s="257"/>
    </row>
    <row r="42" spans="1:25" ht="17" customHeight="1" x14ac:dyDescent="0.2">
      <c r="A42" s="112" t="s">
        <v>789</v>
      </c>
      <c r="B42" s="17" t="s">
        <v>250</v>
      </c>
      <c r="C42" s="42">
        <v>24740</v>
      </c>
      <c r="D42" s="159" t="s">
        <v>920</v>
      </c>
      <c r="E42" s="112" t="s">
        <v>1035</v>
      </c>
      <c r="F42" s="112" t="s">
        <v>1104</v>
      </c>
      <c r="G42" s="112" t="s">
        <v>320</v>
      </c>
      <c r="H42" s="112" t="s">
        <v>1044</v>
      </c>
      <c r="I42" s="110" t="s">
        <v>1037</v>
      </c>
      <c r="J42" s="112">
        <v>1249</v>
      </c>
      <c r="K42" s="112">
        <v>2708</v>
      </c>
      <c r="L42" s="114" t="s">
        <v>1034</v>
      </c>
      <c r="M42" s="112">
        <v>1</v>
      </c>
      <c r="N42" s="113" t="s">
        <v>1105</v>
      </c>
      <c r="O42" s="112">
        <v>1</v>
      </c>
      <c r="P42" s="113" t="s">
        <v>1105</v>
      </c>
      <c r="Q42" s="113">
        <v>46</v>
      </c>
      <c r="R42" s="113" t="s">
        <v>320</v>
      </c>
      <c r="S42" s="110" t="s">
        <v>1042</v>
      </c>
      <c r="T42" s="110" t="s">
        <v>320</v>
      </c>
      <c r="U42" s="110" t="s">
        <v>1048</v>
      </c>
      <c r="V42" s="112" t="s">
        <v>843</v>
      </c>
      <c r="W42" s="114">
        <v>4292</v>
      </c>
      <c r="X42" s="114">
        <v>4292</v>
      </c>
      <c r="Y42" s="195" t="s">
        <v>2856</v>
      </c>
    </row>
    <row r="43" spans="1:25" ht="17" customHeight="1" x14ac:dyDescent="0.2">
      <c r="A43" s="112" t="s">
        <v>790</v>
      </c>
      <c r="B43" s="17" t="s">
        <v>264</v>
      </c>
      <c r="C43" s="46">
        <v>22708</v>
      </c>
      <c r="D43" s="112" t="s">
        <v>922</v>
      </c>
      <c r="E43" s="111" t="s">
        <v>1029</v>
      </c>
      <c r="F43" s="112" t="s">
        <v>320</v>
      </c>
      <c r="G43" s="112" t="s">
        <v>890</v>
      </c>
      <c r="H43" s="112" t="s">
        <v>42</v>
      </c>
      <c r="I43" s="110" t="s">
        <v>1031</v>
      </c>
      <c r="J43" s="112" t="s">
        <v>1106</v>
      </c>
      <c r="K43" s="112">
        <v>856</v>
      </c>
      <c r="L43" s="112" t="s">
        <v>1034</v>
      </c>
      <c r="M43" s="112">
        <v>0</v>
      </c>
      <c r="N43" s="113" t="s">
        <v>1034</v>
      </c>
      <c r="O43" s="112">
        <v>0</v>
      </c>
      <c r="P43" s="113" t="s">
        <v>1034</v>
      </c>
      <c r="Q43" s="110" t="s">
        <v>1034</v>
      </c>
      <c r="R43" s="113" t="s">
        <v>1034</v>
      </c>
      <c r="S43" s="110" t="s">
        <v>1034</v>
      </c>
      <c r="T43" s="110" t="s">
        <v>1034</v>
      </c>
      <c r="U43" s="110" t="s">
        <v>1034</v>
      </c>
      <c r="V43" s="112" t="s">
        <v>42</v>
      </c>
      <c r="W43" s="112" t="s">
        <v>1034</v>
      </c>
      <c r="X43" s="114" t="s">
        <v>1034</v>
      </c>
      <c r="Y43" s="110" t="s">
        <v>1034</v>
      </c>
    </row>
    <row r="44" spans="1:25" ht="17" customHeight="1" x14ac:dyDescent="0.2">
      <c r="A44" s="112" t="s">
        <v>791</v>
      </c>
      <c r="B44" s="17" t="s">
        <v>280</v>
      </c>
      <c r="C44" s="46">
        <v>24185</v>
      </c>
      <c r="D44" s="112" t="s">
        <v>923</v>
      </c>
      <c r="E44" s="111" t="s">
        <v>1029</v>
      </c>
      <c r="F44" s="112" t="s">
        <v>320</v>
      </c>
      <c r="G44" s="112" t="s">
        <v>28</v>
      </c>
      <c r="H44" s="112" t="s">
        <v>1038</v>
      </c>
      <c r="I44" s="112" t="s">
        <v>832</v>
      </c>
      <c r="J44" s="112" t="s">
        <v>1107</v>
      </c>
      <c r="K44" s="114">
        <v>1506</v>
      </c>
      <c r="L44" s="112" t="s">
        <v>1034</v>
      </c>
      <c r="M44" s="112">
        <v>5</v>
      </c>
      <c r="N44" s="110" t="s">
        <v>1108</v>
      </c>
      <c r="O44" s="112">
        <v>5</v>
      </c>
      <c r="P44" s="110" t="s">
        <v>1108</v>
      </c>
      <c r="Q44" s="113" t="s">
        <v>1109</v>
      </c>
      <c r="R44" s="110" t="s">
        <v>1110</v>
      </c>
      <c r="S44" s="110" t="s">
        <v>1111</v>
      </c>
      <c r="T44" s="110" t="s">
        <v>1112</v>
      </c>
      <c r="U44" s="110" t="s">
        <v>1113</v>
      </c>
      <c r="V44" s="112" t="s">
        <v>843</v>
      </c>
      <c r="W44" s="114">
        <v>1698</v>
      </c>
      <c r="X44" s="114">
        <v>11826</v>
      </c>
      <c r="Y44" s="110" t="s">
        <v>1034</v>
      </c>
    </row>
    <row r="45" spans="1:25" ht="17" customHeight="1" x14ac:dyDescent="0.2">
      <c r="A45" s="112" t="s">
        <v>792</v>
      </c>
      <c r="B45" s="17" t="s">
        <v>288</v>
      </c>
      <c r="C45" s="46">
        <v>7068</v>
      </c>
      <c r="D45" s="159" t="s">
        <v>2734</v>
      </c>
      <c r="E45" s="112" t="s">
        <v>1035</v>
      </c>
      <c r="F45" s="162" t="s">
        <v>1114</v>
      </c>
      <c r="G45" s="112" t="s">
        <v>320</v>
      </c>
      <c r="H45" s="112" t="s">
        <v>1044</v>
      </c>
      <c r="I45" s="110" t="s">
        <v>1037</v>
      </c>
      <c r="J45" s="112">
        <v>51</v>
      </c>
      <c r="K45" s="112">
        <v>191</v>
      </c>
      <c r="L45" s="114" t="s">
        <v>1034</v>
      </c>
      <c r="M45" s="112">
        <v>1</v>
      </c>
      <c r="N45" s="113" t="s">
        <v>1115</v>
      </c>
      <c r="O45" s="112">
        <v>1</v>
      </c>
      <c r="P45" s="113" t="s">
        <v>1115</v>
      </c>
      <c r="Q45" s="113">
        <v>120</v>
      </c>
      <c r="R45" s="113" t="s">
        <v>320</v>
      </c>
      <c r="S45" s="110" t="s">
        <v>1042</v>
      </c>
      <c r="T45" s="110" t="s">
        <v>1060</v>
      </c>
      <c r="U45" s="110" t="s">
        <v>1060</v>
      </c>
      <c r="V45" s="112" t="s">
        <v>843</v>
      </c>
      <c r="W45" s="114">
        <v>2124</v>
      </c>
      <c r="X45" s="114">
        <v>2124</v>
      </c>
      <c r="Y45" s="110" t="s">
        <v>1034</v>
      </c>
    </row>
    <row r="46" spans="1:25" ht="17" customHeight="1" thickBot="1" x14ac:dyDescent="0.25">
      <c r="A46" s="112" t="s">
        <v>793</v>
      </c>
      <c r="B46" s="17" t="s">
        <v>301</v>
      </c>
      <c r="C46" s="46">
        <v>26478</v>
      </c>
      <c r="D46" s="112" t="s">
        <v>927</v>
      </c>
      <c r="E46" s="111" t="s">
        <v>1029</v>
      </c>
      <c r="F46" s="112" t="s">
        <v>308</v>
      </c>
      <c r="G46" s="112" t="s">
        <v>890</v>
      </c>
      <c r="H46" s="112" t="s">
        <v>1038</v>
      </c>
      <c r="I46" s="112" t="s">
        <v>832</v>
      </c>
      <c r="J46" s="112" t="s">
        <v>1116</v>
      </c>
      <c r="K46" s="114">
        <v>1026</v>
      </c>
      <c r="L46" s="112" t="s">
        <v>1034</v>
      </c>
      <c r="M46" s="112">
        <v>9</v>
      </c>
      <c r="N46" s="110" t="s">
        <v>1117</v>
      </c>
      <c r="O46" s="112">
        <v>7</v>
      </c>
      <c r="P46" s="110" t="s">
        <v>1118</v>
      </c>
      <c r="Q46" s="113" t="s">
        <v>1119</v>
      </c>
      <c r="R46" s="110" t="s">
        <v>1120</v>
      </c>
      <c r="S46" s="110" t="s">
        <v>1121</v>
      </c>
      <c r="T46" s="110" t="s">
        <v>1122</v>
      </c>
      <c r="U46" s="110" t="s">
        <v>1123</v>
      </c>
      <c r="V46" s="112" t="s">
        <v>843</v>
      </c>
      <c r="W46" s="114">
        <v>969</v>
      </c>
      <c r="X46" s="114">
        <v>12009</v>
      </c>
      <c r="Y46" s="110" t="s">
        <v>1034</v>
      </c>
    </row>
    <row r="47" spans="1:25" ht="17" customHeight="1" thickBot="1" x14ac:dyDescent="0.25">
      <c r="A47" s="112" t="s">
        <v>774</v>
      </c>
      <c r="B47" s="255" t="s">
        <v>2786</v>
      </c>
      <c r="C47" s="256"/>
      <c r="D47" s="256"/>
      <c r="E47" s="256"/>
      <c r="F47" s="256"/>
      <c r="G47" s="256"/>
      <c r="H47" s="256"/>
      <c r="I47" s="256"/>
      <c r="J47" s="256"/>
      <c r="K47" s="256"/>
      <c r="L47" s="256"/>
      <c r="M47" s="256"/>
      <c r="N47" s="256"/>
      <c r="O47" s="256"/>
      <c r="P47" s="256"/>
      <c r="Q47" s="256"/>
      <c r="R47" s="256"/>
      <c r="S47" s="256"/>
      <c r="T47" s="256"/>
      <c r="U47" s="256"/>
      <c r="V47" s="256"/>
      <c r="W47" s="256"/>
      <c r="X47" s="256"/>
      <c r="Y47" s="257"/>
    </row>
    <row r="48" spans="1:25" ht="17" customHeight="1" x14ac:dyDescent="0.2">
      <c r="A48" s="112" t="s">
        <v>775</v>
      </c>
      <c r="B48" s="13" t="s">
        <v>319</v>
      </c>
      <c r="C48" s="47">
        <v>25738</v>
      </c>
      <c r="D48" s="164" t="s">
        <v>2735</v>
      </c>
      <c r="E48" s="112" t="s">
        <v>1035</v>
      </c>
      <c r="F48" s="115" t="s">
        <v>1124</v>
      </c>
      <c r="G48" s="115" t="s">
        <v>308</v>
      </c>
      <c r="H48" s="112" t="s">
        <v>1044</v>
      </c>
      <c r="I48" s="110" t="s">
        <v>1037</v>
      </c>
      <c r="J48" s="115">
        <v>378</v>
      </c>
      <c r="K48" s="163">
        <v>1475</v>
      </c>
      <c r="L48" s="115" t="s">
        <v>1034</v>
      </c>
      <c r="M48" s="115">
        <v>1</v>
      </c>
      <c r="N48" s="165" t="s">
        <v>1125</v>
      </c>
      <c r="O48" s="115">
        <v>1</v>
      </c>
      <c r="P48" s="165" t="s">
        <v>1125</v>
      </c>
      <c r="Q48" s="165">
        <v>888</v>
      </c>
      <c r="R48" s="165" t="s">
        <v>28</v>
      </c>
      <c r="S48" s="165" t="s">
        <v>1042</v>
      </c>
      <c r="T48" s="165" t="s">
        <v>1063</v>
      </c>
      <c r="U48" s="165" t="s">
        <v>1063</v>
      </c>
      <c r="V48" s="112" t="s">
        <v>843</v>
      </c>
      <c r="W48" s="115">
        <v>68</v>
      </c>
      <c r="X48" s="115">
        <v>68</v>
      </c>
      <c r="Y48" s="195" t="s">
        <v>2857</v>
      </c>
    </row>
    <row r="49" spans="1:25" ht="17" customHeight="1" x14ac:dyDescent="0.2">
      <c r="A49" s="112" t="s">
        <v>776</v>
      </c>
      <c r="B49" s="19" t="s">
        <v>333</v>
      </c>
      <c r="C49" s="46">
        <v>27596</v>
      </c>
      <c r="D49" s="164" t="s">
        <v>932</v>
      </c>
      <c r="E49" s="112" t="s">
        <v>1035</v>
      </c>
      <c r="F49" s="115" t="s">
        <v>1051</v>
      </c>
      <c r="G49" s="115" t="s">
        <v>308</v>
      </c>
      <c r="H49" s="112" t="s">
        <v>1044</v>
      </c>
      <c r="I49" s="110" t="s">
        <v>1037</v>
      </c>
      <c r="J49" s="112">
        <v>26</v>
      </c>
      <c r="K49" s="115">
        <v>107</v>
      </c>
      <c r="L49" s="115" t="s">
        <v>1034</v>
      </c>
      <c r="M49" s="115">
        <v>1</v>
      </c>
      <c r="N49" s="165" t="s">
        <v>1126</v>
      </c>
      <c r="O49" s="115">
        <v>1</v>
      </c>
      <c r="P49" s="165" t="s">
        <v>1126</v>
      </c>
      <c r="Q49" s="165">
        <v>48</v>
      </c>
      <c r="R49" s="165" t="s">
        <v>320</v>
      </c>
      <c r="S49" s="165" t="s">
        <v>1042</v>
      </c>
      <c r="T49" s="165" t="s">
        <v>1048</v>
      </c>
      <c r="U49" s="165" t="s">
        <v>1048</v>
      </c>
      <c r="V49" s="112" t="s">
        <v>843</v>
      </c>
      <c r="W49" s="114">
        <v>9508</v>
      </c>
      <c r="X49" s="163">
        <v>9508</v>
      </c>
      <c r="Y49" s="110" t="s">
        <v>1034</v>
      </c>
    </row>
    <row r="50" spans="1:25" ht="17" customHeight="1" x14ac:dyDescent="0.2">
      <c r="A50" s="112" t="s">
        <v>777</v>
      </c>
      <c r="B50" s="17" t="s">
        <v>346</v>
      </c>
      <c r="C50" s="46">
        <v>25841</v>
      </c>
      <c r="D50" s="115" t="s">
        <v>933</v>
      </c>
      <c r="E50" s="111" t="s">
        <v>1029</v>
      </c>
      <c r="F50" s="115" t="s">
        <v>320</v>
      </c>
      <c r="G50" s="115" t="s">
        <v>308</v>
      </c>
      <c r="H50" s="112" t="s">
        <v>42</v>
      </c>
      <c r="I50" s="113" t="s">
        <v>1127</v>
      </c>
      <c r="J50" s="115" t="s">
        <v>1128</v>
      </c>
      <c r="K50" s="115">
        <v>246</v>
      </c>
      <c r="L50" s="115" t="s">
        <v>1129</v>
      </c>
      <c r="M50" s="115">
        <v>0</v>
      </c>
      <c r="N50" s="165" t="s">
        <v>1034</v>
      </c>
      <c r="O50" s="115">
        <v>0</v>
      </c>
      <c r="P50" s="165" t="s">
        <v>1034</v>
      </c>
      <c r="Q50" s="165" t="s">
        <v>1034</v>
      </c>
      <c r="R50" s="165" t="s">
        <v>1034</v>
      </c>
      <c r="S50" s="165" t="s">
        <v>1034</v>
      </c>
      <c r="T50" s="165" t="s">
        <v>1034</v>
      </c>
      <c r="U50" s="165" t="s">
        <v>1034</v>
      </c>
      <c r="V50" s="112" t="s">
        <v>42</v>
      </c>
      <c r="W50" s="115" t="s">
        <v>1034</v>
      </c>
      <c r="X50" s="115" t="s">
        <v>1034</v>
      </c>
      <c r="Y50" s="110" t="s">
        <v>1034</v>
      </c>
    </row>
    <row r="51" spans="1:25" ht="17" customHeight="1" x14ac:dyDescent="0.2">
      <c r="A51" s="112" t="s">
        <v>778</v>
      </c>
      <c r="B51" s="17" t="s">
        <v>707</v>
      </c>
      <c r="C51" s="48">
        <v>7976</v>
      </c>
      <c r="D51" s="112" t="s">
        <v>934</v>
      </c>
      <c r="E51" s="112" t="s">
        <v>1035</v>
      </c>
      <c r="F51" s="115" t="s">
        <v>1051</v>
      </c>
      <c r="G51" s="115" t="s">
        <v>308</v>
      </c>
      <c r="H51" s="112" t="s">
        <v>1130</v>
      </c>
      <c r="I51" s="110" t="s">
        <v>1037</v>
      </c>
      <c r="J51" s="112">
        <v>429</v>
      </c>
      <c r="K51" s="112">
        <v>1370</v>
      </c>
      <c r="L51" s="112" t="s">
        <v>1034</v>
      </c>
      <c r="M51" s="115">
        <v>0</v>
      </c>
      <c r="N51" s="165" t="s">
        <v>1034</v>
      </c>
      <c r="O51" s="115">
        <v>0</v>
      </c>
      <c r="P51" s="165" t="s">
        <v>1034</v>
      </c>
      <c r="Q51" s="110" t="s">
        <v>1034</v>
      </c>
      <c r="R51" s="165" t="s">
        <v>1034</v>
      </c>
      <c r="S51" s="165" t="s">
        <v>1034</v>
      </c>
      <c r="T51" s="165" t="s">
        <v>1034</v>
      </c>
      <c r="U51" s="165" t="s">
        <v>1034</v>
      </c>
      <c r="V51" s="112" t="s">
        <v>844</v>
      </c>
      <c r="W51" s="115" t="s">
        <v>1034</v>
      </c>
      <c r="X51" s="115" t="s">
        <v>1034</v>
      </c>
      <c r="Y51" s="196" t="s">
        <v>2858</v>
      </c>
    </row>
    <row r="52" spans="1:25" ht="17" customHeight="1" x14ac:dyDescent="0.2">
      <c r="A52" s="112" t="s">
        <v>779</v>
      </c>
      <c r="B52" s="17" t="s">
        <v>365</v>
      </c>
      <c r="C52" s="46">
        <v>25289</v>
      </c>
      <c r="D52" s="112" t="s">
        <v>936</v>
      </c>
      <c r="E52" s="111" t="s">
        <v>1029</v>
      </c>
      <c r="F52" s="112" t="s">
        <v>308</v>
      </c>
      <c r="G52" s="112" t="s">
        <v>28</v>
      </c>
      <c r="H52" s="112" t="s">
        <v>1038</v>
      </c>
      <c r="I52" s="112" t="s">
        <v>832</v>
      </c>
      <c r="J52" s="112" t="s">
        <v>1131</v>
      </c>
      <c r="K52" s="114">
        <v>5747</v>
      </c>
      <c r="L52" s="112" t="s">
        <v>1132</v>
      </c>
      <c r="M52" s="112">
        <v>10</v>
      </c>
      <c r="N52" s="110" t="s">
        <v>1133</v>
      </c>
      <c r="O52" s="112">
        <v>9</v>
      </c>
      <c r="P52" s="110" t="s">
        <v>1134</v>
      </c>
      <c r="Q52" s="113" t="s">
        <v>1135</v>
      </c>
      <c r="R52" s="110" t="s">
        <v>1136</v>
      </c>
      <c r="S52" s="110" t="s">
        <v>1137</v>
      </c>
      <c r="T52" s="110" t="s">
        <v>1138</v>
      </c>
      <c r="U52" s="110" t="s">
        <v>1139</v>
      </c>
      <c r="V52" s="112" t="s">
        <v>843</v>
      </c>
      <c r="W52" s="114">
        <v>372</v>
      </c>
      <c r="X52" s="114">
        <v>11819</v>
      </c>
      <c r="Y52" s="110" t="s">
        <v>1034</v>
      </c>
    </row>
    <row r="53" spans="1:25" ht="17" customHeight="1" thickBot="1" x14ac:dyDescent="0.25">
      <c r="A53" s="112" t="s">
        <v>780</v>
      </c>
      <c r="B53" s="17" t="s">
        <v>379</v>
      </c>
      <c r="C53" s="46">
        <v>28042</v>
      </c>
      <c r="D53" s="112" t="s">
        <v>937</v>
      </c>
      <c r="E53" s="111" t="s">
        <v>1029</v>
      </c>
      <c r="F53" s="112" t="s">
        <v>308</v>
      </c>
      <c r="G53" s="112" t="s">
        <v>28</v>
      </c>
      <c r="H53" s="112" t="s">
        <v>1038</v>
      </c>
      <c r="I53" s="112" t="s">
        <v>832</v>
      </c>
      <c r="J53" s="112" t="s">
        <v>1140</v>
      </c>
      <c r="K53" s="114">
        <v>1340</v>
      </c>
      <c r="L53" s="112" t="s">
        <v>1141</v>
      </c>
      <c r="M53" s="112">
        <v>11</v>
      </c>
      <c r="N53" s="110" t="s">
        <v>1142</v>
      </c>
      <c r="O53" s="112">
        <v>5</v>
      </c>
      <c r="P53" s="110" t="s">
        <v>1143</v>
      </c>
      <c r="Q53" s="113" t="s">
        <v>1144</v>
      </c>
      <c r="R53" s="110" t="s">
        <v>1145</v>
      </c>
      <c r="S53" s="110" t="s">
        <v>1146</v>
      </c>
      <c r="T53" s="110" t="s">
        <v>1147</v>
      </c>
      <c r="U53" s="110" t="s">
        <v>1146</v>
      </c>
      <c r="V53" s="112" t="s">
        <v>843</v>
      </c>
      <c r="W53" s="114">
        <v>5579</v>
      </c>
      <c r="X53" s="114">
        <v>12207</v>
      </c>
      <c r="Y53" s="110" t="s">
        <v>1034</v>
      </c>
    </row>
    <row r="54" spans="1:25" ht="17" customHeight="1" thickBot="1" x14ac:dyDescent="0.25">
      <c r="A54" s="112" t="s">
        <v>781</v>
      </c>
      <c r="B54" s="255" t="s">
        <v>2783</v>
      </c>
      <c r="C54" s="256"/>
      <c r="D54" s="256"/>
      <c r="E54" s="256"/>
      <c r="F54" s="256"/>
      <c r="G54" s="256"/>
      <c r="H54" s="256"/>
      <c r="I54" s="256"/>
      <c r="J54" s="256"/>
      <c r="K54" s="256"/>
      <c r="L54" s="256"/>
      <c r="M54" s="256"/>
      <c r="N54" s="256"/>
      <c r="O54" s="256"/>
      <c r="P54" s="256"/>
      <c r="Q54" s="256"/>
      <c r="R54" s="256"/>
      <c r="S54" s="256"/>
      <c r="T54" s="256"/>
      <c r="U54" s="256"/>
      <c r="V54" s="256"/>
      <c r="W54" s="256"/>
      <c r="X54" s="256"/>
      <c r="Y54" s="257"/>
    </row>
    <row r="55" spans="1:25" ht="17" customHeight="1" x14ac:dyDescent="0.2">
      <c r="A55" s="112" t="s">
        <v>782</v>
      </c>
      <c r="B55" s="17" t="s">
        <v>396</v>
      </c>
      <c r="C55" s="46">
        <v>22029</v>
      </c>
      <c r="D55" s="112" t="s">
        <v>942</v>
      </c>
      <c r="E55" s="111" t="s">
        <v>1029</v>
      </c>
      <c r="F55" s="112" t="s">
        <v>320</v>
      </c>
      <c r="G55" s="112" t="s">
        <v>890</v>
      </c>
      <c r="H55" s="112" t="s">
        <v>1038</v>
      </c>
      <c r="I55" s="112" t="s">
        <v>832</v>
      </c>
      <c r="J55" s="112" t="s">
        <v>1148</v>
      </c>
      <c r="K55" s="114">
        <v>134</v>
      </c>
      <c r="L55" s="112" t="s">
        <v>1149</v>
      </c>
      <c r="M55" s="112">
        <v>2</v>
      </c>
      <c r="N55" s="110" t="s">
        <v>1150</v>
      </c>
      <c r="O55" s="112">
        <v>1</v>
      </c>
      <c r="P55" s="110" t="s">
        <v>1151</v>
      </c>
      <c r="Q55" s="113">
        <v>186</v>
      </c>
      <c r="R55" s="110" t="s">
        <v>28</v>
      </c>
      <c r="S55" s="110" t="s">
        <v>1063</v>
      </c>
      <c r="T55" s="110" t="s">
        <v>896</v>
      </c>
      <c r="U55" s="110" t="s">
        <v>1063</v>
      </c>
      <c r="V55" s="112" t="s">
        <v>843</v>
      </c>
      <c r="W55" s="114">
        <v>5687</v>
      </c>
      <c r="X55" s="114">
        <v>5768</v>
      </c>
      <c r="Y55" s="110" t="s">
        <v>1034</v>
      </c>
    </row>
    <row r="56" spans="1:25" ht="17" customHeight="1" x14ac:dyDescent="0.2">
      <c r="A56" s="112" t="s">
        <v>783</v>
      </c>
      <c r="B56" s="17" t="s">
        <v>410</v>
      </c>
      <c r="C56" s="46">
        <v>15863</v>
      </c>
      <c r="D56" s="112" t="s">
        <v>943</v>
      </c>
      <c r="E56" s="111" t="s">
        <v>1029</v>
      </c>
      <c r="F56" s="112" t="s">
        <v>320</v>
      </c>
      <c r="G56" s="112" t="s">
        <v>308</v>
      </c>
      <c r="H56" s="112" t="s">
        <v>1044</v>
      </c>
      <c r="I56" s="110" t="s">
        <v>1031</v>
      </c>
      <c r="J56" s="112" t="s">
        <v>1152</v>
      </c>
      <c r="K56" s="112">
        <v>1401</v>
      </c>
      <c r="L56" s="114" t="s">
        <v>1153</v>
      </c>
      <c r="M56" s="112">
        <v>1</v>
      </c>
      <c r="N56" s="113" t="s">
        <v>1154</v>
      </c>
      <c r="O56" s="112">
        <v>1</v>
      </c>
      <c r="P56" s="113" t="s">
        <v>1154</v>
      </c>
      <c r="Q56" s="113">
        <v>630</v>
      </c>
      <c r="R56" s="113" t="s">
        <v>308</v>
      </c>
      <c r="S56" s="110" t="s">
        <v>1052</v>
      </c>
      <c r="T56" s="110" t="s">
        <v>1051</v>
      </c>
      <c r="U56" s="110" t="s">
        <v>1052</v>
      </c>
      <c r="V56" s="112" t="s">
        <v>843</v>
      </c>
      <c r="W56" s="114">
        <v>1522</v>
      </c>
      <c r="X56" s="114">
        <v>1522</v>
      </c>
      <c r="Y56" s="110" t="s">
        <v>1034</v>
      </c>
    </row>
    <row r="57" spans="1:25" ht="17" customHeight="1" x14ac:dyDescent="0.2">
      <c r="A57" s="112" t="s">
        <v>773</v>
      </c>
      <c r="B57" s="17" t="s">
        <v>424</v>
      </c>
      <c r="C57" s="46">
        <v>28594</v>
      </c>
      <c r="D57" s="112" t="s">
        <v>945</v>
      </c>
      <c r="E57" s="111" t="s">
        <v>1029</v>
      </c>
      <c r="F57" s="112" t="s">
        <v>320</v>
      </c>
      <c r="G57" s="112" t="s">
        <v>890</v>
      </c>
      <c r="H57" s="112" t="s">
        <v>1038</v>
      </c>
      <c r="I57" s="112" t="s">
        <v>832</v>
      </c>
      <c r="J57" s="112" t="s">
        <v>1155</v>
      </c>
      <c r="K57" s="114">
        <v>394</v>
      </c>
      <c r="L57" s="112" t="s">
        <v>1034</v>
      </c>
      <c r="M57" s="112">
        <v>2</v>
      </c>
      <c r="N57" s="110" t="s">
        <v>1156</v>
      </c>
      <c r="O57" s="112">
        <v>1</v>
      </c>
      <c r="P57" s="110" t="s">
        <v>1157</v>
      </c>
      <c r="Q57" s="113">
        <v>555</v>
      </c>
      <c r="R57" s="110" t="s">
        <v>28</v>
      </c>
      <c r="S57" s="110" t="s">
        <v>1158</v>
      </c>
      <c r="T57" s="110" t="s">
        <v>1047</v>
      </c>
      <c r="U57" s="110" t="s">
        <v>1158</v>
      </c>
      <c r="V57" s="112" t="s">
        <v>844</v>
      </c>
      <c r="W57" s="114">
        <v>11601</v>
      </c>
      <c r="X57" s="114">
        <v>12916</v>
      </c>
      <c r="Y57" s="110" t="s">
        <v>1034</v>
      </c>
    </row>
    <row r="58" spans="1:25" ht="17" customHeight="1" x14ac:dyDescent="0.2">
      <c r="A58" s="112" t="s">
        <v>772</v>
      </c>
      <c r="B58" s="17" t="s">
        <v>434</v>
      </c>
      <c r="C58" s="46">
        <v>11522</v>
      </c>
      <c r="D58" s="112" t="s">
        <v>946</v>
      </c>
      <c r="E58" s="111" t="s">
        <v>1029</v>
      </c>
      <c r="F58" s="112" t="s">
        <v>320</v>
      </c>
      <c r="G58" s="112" t="s">
        <v>308</v>
      </c>
      <c r="H58" s="112" t="s">
        <v>1038</v>
      </c>
      <c r="I58" s="112" t="s">
        <v>832</v>
      </c>
      <c r="J58" s="112" t="s">
        <v>1159</v>
      </c>
      <c r="K58" s="114">
        <v>200</v>
      </c>
      <c r="L58" s="112" t="s">
        <v>1034</v>
      </c>
      <c r="M58" s="112">
        <v>2</v>
      </c>
      <c r="N58" s="110" t="s">
        <v>1160</v>
      </c>
      <c r="O58" s="112">
        <v>2</v>
      </c>
      <c r="P58" s="110" t="s">
        <v>1160</v>
      </c>
      <c r="Q58" s="113" t="s">
        <v>1161</v>
      </c>
      <c r="R58" s="110" t="s">
        <v>1162</v>
      </c>
      <c r="S58" s="110" t="s">
        <v>1163</v>
      </c>
      <c r="T58" s="110" t="s">
        <v>1164</v>
      </c>
      <c r="U58" s="110" t="s">
        <v>1165</v>
      </c>
      <c r="V58" s="112" t="s">
        <v>843</v>
      </c>
      <c r="W58" s="114">
        <v>5781</v>
      </c>
      <c r="X58" s="114">
        <v>7746</v>
      </c>
      <c r="Y58" s="110" t="s">
        <v>1034</v>
      </c>
    </row>
    <row r="59" spans="1:25" ht="17" customHeight="1" x14ac:dyDescent="0.2">
      <c r="A59" s="112" t="s">
        <v>771</v>
      </c>
      <c r="B59" s="17" t="s">
        <v>447</v>
      </c>
      <c r="C59" s="46">
        <v>21951</v>
      </c>
      <c r="D59" s="112" t="s">
        <v>947</v>
      </c>
      <c r="E59" s="111" t="s">
        <v>1029</v>
      </c>
      <c r="F59" s="112" t="s">
        <v>320</v>
      </c>
      <c r="G59" s="112" t="s">
        <v>890</v>
      </c>
      <c r="H59" s="112" t="s">
        <v>42</v>
      </c>
      <c r="I59" s="110" t="s">
        <v>1037</v>
      </c>
      <c r="J59" s="112" t="s">
        <v>1166</v>
      </c>
      <c r="K59" s="112">
        <v>158</v>
      </c>
      <c r="L59" s="114" t="s">
        <v>1034</v>
      </c>
      <c r="M59" s="112">
        <v>0</v>
      </c>
      <c r="N59" s="113" t="s">
        <v>1034</v>
      </c>
      <c r="O59" s="112">
        <v>0</v>
      </c>
      <c r="P59" s="113" t="s">
        <v>1034</v>
      </c>
      <c r="Q59" s="113" t="s">
        <v>1034</v>
      </c>
      <c r="R59" s="113" t="s">
        <v>1034</v>
      </c>
      <c r="S59" s="110" t="s">
        <v>1034</v>
      </c>
      <c r="T59" s="110" t="s">
        <v>1034</v>
      </c>
      <c r="U59" s="110" t="s">
        <v>1034</v>
      </c>
      <c r="V59" s="112" t="s">
        <v>42</v>
      </c>
      <c r="W59" s="112" t="s">
        <v>1034</v>
      </c>
      <c r="X59" s="114" t="s">
        <v>1034</v>
      </c>
      <c r="Y59" s="110" t="s">
        <v>1034</v>
      </c>
    </row>
    <row r="60" spans="1:25" ht="17" customHeight="1" thickBot="1" x14ac:dyDescent="0.25">
      <c r="A60" s="112" t="s">
        <v>770</v>
      </c>
      <c r="B60" s="17" t="s">
        <v>458</v>
      </c>
      <c r="C60" s="46">
        <v>27352</v>
      </c>
      <c r="D60" s="112" t="s">
        <v>948</v>
      </c>
      <c r="E60" s="111" t="s">
        <v>1029</v>
      </c>
      <c r="F60" s="112" t="s">
        <v>320</v>
      </c>
      <c r="G60" s="112" t="s">
        <v>308</v>
      </c>
      <c r="H60" s="112" t="s">
        <v>1038</v>
      </c>
      <c r="I60" s="112" t="s">
        <v>832</v>
      </c>
      <c r="J60" s="112" t="s">
        <v>1167</v>
      </c>
      <c r="K60" s="114">
        <v>147</v>
      </c>
      <c r="L60" s="112" t="s">
        <v>1168</v>
      </c>
      <c r="M60" s="112">
        <v>6</v>
      </c>
      <c r="N60" s="110" t="s">
        <v>1169</v>
      </c>
      <c r="O60" s="112">
        <v>4</v>
      </c>
      <c r="P60" s="110" t="s">
        <v>1170</v>
      </c>
      <c r="Q60" s="113" t="s">
        <v>1171</v>
      </c>
      <c r="R60" s="110" t="s">
        <v>1172</v>
      </c>
      <c r="S60" s="110" t="s">
        <v>1173</v>
      </c>
      <c r="T60" s="110" t="s">
        <v>1174</v>
      </c>
      <c r="U60" s="110" t="s">
        <v>1175</v>
      </c>
      <c r="V60" s="112" t="s">
        <v>843</v>
      </c>
      <c r="W60" s="114">
        <v>104</v>
      </c>
      <c r="X60" s="114">
        <v>11774</v>
      </c>
      <c r="Y60" s="110" t="s">
        <v>1034</v>
      </c>
    </row>
    <row r="61" spans="1:25" ht="17" customHeight="1" thickBot="1" x14ac:dyDescent="0.25">
      <c r="A61" s="112" t="s">
        <v>769</v>
      </c>
      <c r="B61" s="255" t="s">
        <v>2784</v>
      </c>
      <c r="C61" s="256"/>
      <c r="D61" s="256"/>
      <c r="E61" s="256"/>
      <c r="F61" s="256"/>
      <c r="G61" s="256"/>
      <c r="H61" s="256"/>
      <c r="I61" s="256"/>
      <c r="J61" s="256"/>
      <c r="K61" s="256"/>
      <c r="L61" s="256"/>
      <c r="M61" s="256"/>
      <c r="N61" s="256"/>
      <c r="O61" s="256"/>
      <c r="P61" s="256"/>
      <c r="Q61" s="256"/>
      <c r="R61" s="256"/>
      <c r="S61" s="256"/>
      <c r="T61" s="256"/>
      <c r="U61" s="256"/>
      <c r="V61" s="256"/>
      <c r="W61" s="256"/>
      <c r="X61" s="256"/>
      <c r="Y61" s="257"/>
    </row>
    <row r="62" spans="1:25" ht="17" customHeight="1" thickBot="1" x14ac:dyDescent="0.25">
      <c r="A62" s="112" t="s">
        <v>768</v>
      </c>
      <c r="B62" s="255" t="s">
        <v>2785</v>
      </c>
      <c r="C62" s="256"/>
      <c r="D62" s="256"/>
      <c r="E62" s="256"/>
      <c r="F62" s="256"/>
      <c r="G62" s="256"/>
      <c r="H62" s="256"/>
      <c r="I62" s="256"/>
      <c r="J62" s="256"/>
      <c r="K62" s="256"/>
      <c r="L62" s="256"/>
      <c r="M62" s="256"/>
      <c r="N62" s="256"/>
      <c r="O62" s="256"/>
      <c r="P62" s="256"/>
      <c r="Q62" s="256"/>
      <c r="R62" s="256"/>
      <c r="S62" s="256"/>
      <c r="T62" s="256"/>
      <c r="U62" s="256"/>
      <c r="V62" s="256"/>
      <c r="W62" s="256"/>
      <c r="X62" s="256"/>
      <c r="Y62" s="257"/>
    </row>
    <row r="63" spans="1:25" ht="17" customHeight="1" x14ac:dyDescent="0.2">
      <c r="A63" s="112" t="s">
        <v>767</v>
      </c>
      <c r="B63" s="17" t="s">
        <v>483</v>
      </c>
      <c r="C63" s="46">
        <v>19434</v>
      </c>
      <c r="D63" s="112" t="s">
        <v>951</v>
      </c>
      <c r="E63" s="111" t="s">
        <v>1029</v>
      </c>
      <c r="F63" s="112" t="s">
        <v>320</v>
      </c>
      <c r="G63" s="112" t="s">
        <v>890</v>
      </c>
      <c r="H63" s="112" t="s">
        <v>1038</v>
      </c>
      <c r="I63" s="112" t="s">
        <v>832</v>
      </c>
      <c r="J63" s="112" t="s">
        <v>1176</v>
      </c>
      <c r="K63" s="114">
        <v>434</v>
      </c>
      <c r="L63" s="112" t="s">
        <v>1177</v>
      </c>
      <c r="M63" s="112">
        <v>56</v>
      </c>
      <c r="N63" s="110" t="s">
        <v>1178</v>
      </c>
      <c r="O63" s="112">
        <v>15</v>
      </c>
      <c r="P63" s="110" t="s">
        <v>1179</v>
      </c>
      <c r="Q63" s="113" t="s">
        <v>1180</v>
      </c>
      <c r="R63" s="110" t="s">
        <v>1181</v>
      </c>
      <c r="S63" s="110" t="s">
        <v>1182</v>
      </c>
      <c r="T63" s="110" t="s">
        <v>1183</v>
      </c>
      <c r="U63" s="110" t="s">
        <v>1184</v>
      </c>
      <c r="V63" s="112" t="s">
        <v>843</v>
      </c>
      <c r="W63" s="114">
        <v>142</v>
      </c>
      <c r="X63" s="114">
        <v>9813</v>
      </c>
      <c r="Y63" s="110" t="s">
        <v>1034</v>
      </c>
    </row>
    <row r="64" spans="1:25" ht="17" customHeight="1" thickBot="1" x14ac:dyDescent="0.25">
      <c r="A64" s="112" t="s">
        <v>766</v>
      </c>
      <c r="B64" s="17" t="s">
        <v>496</v>
      </c>
      <c r="C64" s="46">
        <v>22119</v>
      </c>
      <c r="D64" s="112" t="s">
        <v>952</v>
      </c>
      <c r="E64" s="111" t="s">
        <v>1029</v>
      </c>
      <c r="F64" s="112" t="s">
        <v>320</v>
      </c>
      <c r="G64" s="112" t="s">
        <v>890</v>
      </c>
      <c r="H64" s="112" t="s">
        <v>1044</v>
      </c>
      <c r="I64" s="110" t="s">
        <v>1031</v>
      </c>
      <c r="J64" s="112" t="s">
        <v>1185</v>
      </c>
      <c r="K64" s="114">
        <v>1743</v>
      </c>
      <c r="L64" s="112" t="s">
        <v>1034</v>
      </c>
      <c r="M64" s="112">
        <v>1</v>
      </c>
      <c r="N64" s="110" t="s">
        <v>1186</v>
      </c>
      <c r="O64" s="112">
        <v>1</v>
      </c>
      <c r="P64" s="110" t="s">
        <v>1186</v>
      </c>
      <c r="Q64" s="113">
        <v>1136</v>
      </c>
      <c r="R64" s="110" t="s">
        <v>890</v>
      </c>
      <c r="S64" s="110" t="s">
        <v>1060</v>
      </c>
      <c r="T64" s="110" t="s">
        <v>1047</v>
      </c>
      <c r="U64" s="110" t="s">
        <v>1060</v>
      </c>
      <c r="V64" s="112" t="s">
        <v>844</v>
      </c>
      <c r="W64" s="114">
        <v>2878</v>
      </c>
      <c r="X64" s="114">
        <v>2878</v>
      </c>
      <c r="Y64" s="110" t="s">
        <v>1034</v>
      </c>
    </row>
    <row r="65" spans="1:25" ht="17" customHeight="1" thickBot="1" x14ac:dyDescent="0.25">
      <c r="A65" s="112" t="s">
        <v>765</v>
      </c>
      <c r="B65" s="258" t="s">
        <v>2782</v>
      </c>
      <c r="C65" s="259"/>
      <c r="D65" s="259"/>
      <c r="E65" s="259"/>
      <c r="F65" s="259"/>
      <c r="G65" s="259"/>
      <c r="H65" s="259"/>
      <c r="I65" s="259"/>
      <c r="J65" s="259"/>
      <c r="K65" s="259"/>
      <c r="L65" s="259"/>
      <c r="M65" s="259"/>
      <c r="N65" s="259"/>
      <c r="O65" s="259"/>
      <c r="P65" s="259"/>
      <c r="Q65" s="259"/>
      <c r="R65" s="259"/>
      <c r="S65" s="259"/>
      <c r="T65" s="259"/>
      <c r="U65" s="259"/>
      <c r="V65" s="259"/>
      <c r="W65" s="259"/>
      <c r="X65" s="259"/>
      <c r="Y65" s="260"/>
    </row>
    <row r="66" spans="1:25" ht="17" customHeight="1" x14ac:dyDescent="0.2">
      <c r="A66" s="112" t="s">
        <v>764</v>
      </c>
      <c r="B66" s="112" t="s">
        <v>512</v>
      </c>
      <c r="C66" s="114">
        <v>27303</v>
      </c>
      <c r="D66" s="112" t="s">
        <v>956</v>
      </c>
      <c r="E66" s="111" t="s">
        <v>1029</v>
      </c>
      <c r="F66" s="112" t="s">
        <v>308</v>
      </c>
      <c r="G66" s="112" t="s">
        <v>28</v>
      </c>
      <c r="H66" s="112" t="s">
        <v>1038</v>
      </c>
      <c r="I66" s="112" t="s">
        <v>832</v>
      </c>
      <c r="J66" s="112" t="s">
        <v>1187</v>
      </c>
      <c r="K66" s="114">
        <v>546</v>
      </c>
      <c r="L66" s="112" t="s">
        <v>1034</v>
      </c>
      <c r="M66" s="112">
        <v>24</v>
      </c>
      <c r="N66" s="110" t="s">
        <v>1188</v>
      </c>
      <c r="O66" s="112">
        <v>23</v>
      </c>
      <c r="P66" s="110" t="s">
        <v>1189</v>
      </c>
      <c r="Q66" s="113" t="s">
        <v>1190</v>
      </c>
      <c r="R66" s="110" t="s">
        <v>1191</v>
      </c>
      <c r="S66" s="110" t="s">
        <v>1192</v>
      </c>
      <c r="T66" s="110" t="s">
        <v>1193</v>
      </c>
      <c r="U66" s="110" t="s">
        <v>1194</v>
      </c>
      <c r="V66" s="112" t="s">
        <v>843</v>
      </c>
      <c r="W66" s="114">
        <v>180</v>
      </c>
      <c r="X66" s="114">
        <v>12406</v>
      </c>
      <c r="Y66" s="110" t="s">
        <v>1034</v>
      </c>
    </row>
    <row r="67" spans="1:25" ht="17" customHeight="1" x14ac:dyDescent="0.2">
      <c r="A67" s="112" t="s">
        <v>763</v>
      </c>
      <c r="B67" s="112" t="s">
        <v>526</v>
      </c>
      <c r="C67" s="114">
        <v>23925</v>
      </c>
      <c r="D67" s="112" t="s">
        <v>957</v>
      </c>
      <c r="E67" s="111" t="s">
        <v>1029</v>
      </c>
      <c r="F67" s="112" t="s">
        <v>320</v>
      </c>
      <c r="G67" s="112" t="s">
        <v>890</v>
      </c>
      <c r="H67" s="112" t="s">
        <v>1038</v>
      </c>
      <c r="I67" s="112" t="s">
        <v>832</v>
      </c>
      <c r="J67" s="112" t="s">
        <v>1195</v>
      </c>
      <c r="K67" s="114">
        <v>554</v>
      </c>
      <c r="L67" s="112" t="s">
        <v>1196</v>
      </c>
      <c r="M67" s="112">
        <v>26</v>
      </c>
      <c r="N67" s="110" t="s">
        <v>1197</v>
      </c>
      <c r="O67" s="112">
        <v>26</v>
      </c>
      <c r="P67" s="110" t="s">
        <v>1197</v>
      </c>
      <c r="Q67" s="113" t="s">
        <v>1198</v>
      </c>
      <c r="R67" s="110" t="s">
        <v>1199</v>
      </c>
      <c r="S67" s="110" t="s">
        <v>1200</v>
      </c>
      <c r="T67" s="110" t="s">
        <v>1201</v>
      </c>
      <c r="U67" s="110" t="s">
        <v>1202</v>
      </c>
      <c r="V67" s="112" t="s">
        <v>844</v>
      </c>
      <c r="W67" s="114">
        <v>324</v>
      </c>
      <c r="X67" s="114">
        <v>10798</v>
      </c>
      <c r="Y67" s="110" t="s">
        <v>1034</v>
      </c>
    </row>
    <row r="68" spans="1:25" ht="17" customHeight="1" thickBot="1" x14ac:dyDescent="0.25">
      <c r="A68" s="112" t="s">
        <v>762</v>
      </c>
      <c r="B68" s="112" t="s">
        <v>536</v>
      </c>
      <c r="C68" s="114">
        <v>13694</v>
      </c>
      <c r="D68" s="112" t="s">
        <v>958</v>
      </c>
      <c r="E68" s="111" t="s">
        <v>1029</v>
      </c>
      <c r="F68" s="112" t="s">
        <v>308</v>
      </c>
      <c r="G68" s="112" t="s">
        <v>28</v>
      </c>
      <c r="H68" s="112" t="s">
        <v>1038</v>
      </c>
      <c r="I68" s="112" t="s">
        <v>832</v>
      </c>
      <c r="J68" s="112" t="s">
        <v>1203</v>
      </c>
      <c r="K68" s="114">
        <v>609</v>
      </c>
      <c r="L68" s="112" t="s">
        <v>1204</v>
      </c>
      <c r="M68" s="112">
        <v>1</v>
      </c>
      <c r="N68" s="110" t="s">
        <v>1205</v>
      </c>
      <c r="O68" s="112">
        <v>1</v>
      </c>
      <c r="P68" s="110" t="s">
        <v>1205</v>
      </c>
      <c r="Q68" s="113">
        <v>263</v>
      </c>
      <c r="R68" s="110" t="s">
        <v>320</v>
      </c>
      <c r="S68" s="110" t="s">
        <v>1060</v>
      </c>
      <c r="T68" s="110" t="s">
        <v>1047</v>
      </c>
      <c r="U68" s="110" t="s">
        <v>1060</v>
      </c>
      <c r="V68" s="112" t="s">
        <v>843</v>
      </c>
      <c r="W68" s="114">
        <v>7792</v>
      </c>
      <c r="X68" s="114">
        <v>7792</v>
      </c>
      <c r="Y68" s="110" t="s">
        <v>1034</v>
      </c>
    </row>
    <row r="69" spans="1:25" ht="17" customHeight="1" thickBot="1" x14ac:dyDescent="0.25">
      <c r="A69" s="112" t="s">
        <v>761</v>
      </c>
      <c r="B69" s="255" t="s">
        <v>2784</v>
      </c>
      <c r="C69" s="256"/>
      <c r="D69" s="256"/>
      <c r="E69" s="256"/>
      <c r="F69" s="256"/>
      <c r="G69" s="256"/>
      <c r="H69" s="256"/>
      <c r="I69" s="256"/>
      <c r="J69" s="256"/>
      <c r="K69" s="256"/>
      <c r="L69" s="256"/>
      <c r="M69" s="256"/>
      <c r="N69" s="256"/>
      <c r="O69" s="256"/>
      <c r="P69" s="256"/>
      <c r="Q69" s="256"/>
      <c r="R69" s="256"/>
      <c r="S69" s="256"/>
      <c r="T69" s="256"/>
      <c r="U69" s="256"/>
      <c r="V69" s="256"/>
      <c r="W69" s="256"/>
      <c r="X69" s="256"/>
      <c r="Y69" s="257"/>
    </row>
    <row r="70" spans="1:25" ht="17" customHeight="1" thickBot="1" x14ac:dyDescent="0.25">
      <c r="A70" s="112" t="s">
        <v>760</v>
      </c>
      <c r="B70" s="115" t="s">
        <v>557</v>
      </c>
      <c r="C70" s="163">
        <v>25590</v>
      </c>
      <c r="D70" s="164" t="s">
        <v>2736</v>
      </c>
      <c r="E70" s="112" t="s">
        <v>1035</v>
      </c>
      <c r="F70" s="115" t="s">
        <v>1047</v>
      </c>
      <c r="G70" s="115" t="s">
        <v>320</v>
      </c>
      <c r="H70" s="112" t="s">
        <v>42</v>
      </c>
      <c r="I70" s="110" t="s">
        <v>1037</v>
      </c>
      <c r="J70" s="115">
        <v>332</v>
      </c>
      <c r="K70" s="163">
        <v>1122</v>
      </c>
      <c r="L70" s="115" t="s">
        <v>1034</v>
      </c>
      <c r="M70" s="115">
        <v>0</v>
      </c>
      <c r="N70" s="165" t="s">
        <v>1034</v>
      </c>
      <c r="O70" s="115">
        <v>0</v>
      </c>
      <c r="P70" s="165" t="s">
        <v>1034</v>
      </c>
      <c r="Q70" s="165" t="s">
        <v>1034</v>
      </c>
      <c r="R70" s="165" t="s">
        <v>1034</v>
      </c>
      <c r="S70" s="165" t="s">
        <v>1034</v>
      </c>
      <c r="T70" s="165" t="s">
        <v>1034</v>
      </c>
      <c r="U70" s="165" t="s">
        <v>1034</v>
      </c>
      <c r="V70" s="112" t="s">
        <v>42</v>
      </c>
      <c r="W70" s="115" t="s">
        <v>1034</v>
      </c>
      <c r="X70" s="115" t="s">
        <v>1034</v>
      </c>
      <c r="Y70" s="110" t="s">
        <v>1034</v>
      </c>
    </row>
    <row r="71" spans="1:25" ht="17" customHeight="1" thickBot="1" x14ac:dyDescent="0.25">
      <c r="A71" s="112" t="s">
        <v>759</v>
      </c>
      <c r="B71" s="255" t="s">
        <v>2785</v>
      </c>
      <c r="C71" s="256"/>
      <c r="D71" s="256"/>
      <c r="E71" s="256"/>
      <c r="F71" s="256"/>
      <c r="G71" s="256"/>
      <c r="H71" s="256"/>
      <c r="I71" s="256"/>
      <c r="J71" s="256"/>
      <c r="K71" s="256"/>
      <c r="L71" s="256"/>
      <c r="M71" s="256"/>
      <c r="N71" s="256"/>
      <c r="O71" s="256"/>
      <c r="P71" s="256"/>
      <c r="Q71" s="256"/>
      <c r="R71" s="256"/>
      <c r="S71" s="256"/>
      <c r="T71" s="256"/>
      <c r="U71" s="256"/>
      <c r="V71" s="256"/>
      <c r="W71" s="256"/>
      <c r="X71" s="256"/>
      <c r="Y71" s="257"/>
    </row>
    <row r="72" spans="1:25" ht="17" customHeight="1" x14ac:dyDescent="0.2">
      <c r="A72" s="112" t="s">
        <v>758</v>
      </c>
      <c r="B72" s="17" t="s">
        <v>576</v>
      </c>
      <c r="C72" s="46">
        <v>18267</v>
      </c>
      <c r="D72" s="112" t="s">
        <v>963</v>
      </c>
      <c r="E72" s="111" t="s">
        <v>1029</v>
      </c>
      <c r="F72" s="112" t="s">
        <v>308</v>
      </c>
      <c r="G72" s="112" t="s">
        <v>28</v>
      </c>
      <c r="H72" s="112" t="s">
        <v>1038</v>
      </c>
      <c r="I72" s="112" t="s">
        <v>832</v>
      </c>
      <c r="J72" s="112" t="s">
        <v>1206</v>
      </c>
      <c r="K72" s="114">
        <v>987</v>
      </c>
      <c r="L72" s="112" t="s">
        <v>1207</v>
      </c>
      <c r="M72" s="112">
        <v>14</v>
      </c>
      <c r="N72" s="110" t="s">
        <v>1208</v>
      </c>
      <c r="O72" s="112">
        <v>14</v>
      </c>
      <c r="P72" s="110" t="s">
        <v>1208</v>
      </c>
      <c r="Q72" s="113" t="s">
        <v>1209</v>
      </c>
      <c r="R72" s="110" t="s">
        <v>1210</v>
      </c>
      <c r="S72" s="110" t="s">
        <v>1211</v>
      </c>
      <c r="T72" s="110" t="s">
        <v>1212</v>
      </c>
      <c r="U72" s="110" t="s">
        <v>1213</v>
      </c>
      <c r="V72" s="112" t="s">
        <v>844</v>
      </c>
      <c r="W72" s="114">
        <v>1176</v>
      </c>
      <c r="X72" s="114">
        <v>9434</v>
      </c>
      <c r="Y72" s="110" t="s">
        <v>1034</v>
      </c>
    </row>
    <row r="73" spans="1:25" ht="17" customHeight="1" x14ac:dyDescent="0.2">
      <c r="A73" s="112" t="s">
        <v>757</v>
      </c>
      <c r="B73" s="199" t="s">
        <v>2876</v>
      </c>
      <c r="C73" s="45">
        <v>18368</v>
      </c>
      <c r="D73" s="112" t="s">
        <v>964</v>
      </c>
      <c r="E73" s="111" t="s">
        <v>1029</v>
      </c>
      <c r="F73" s="112" t="s">
        <v>28</v>
      </c>
      <c r="G73" s="112" t="s">
        <v>320</v>
      </c>
      <c r="H73" s="112" t="s">
        <v>1044</v>
      </c>
      <c r="I73" s="110" t="s">
        <v>1037</v>
      </c>
      <c r="J73" s="112" t="s">
        <v>1214</v>
      </c>
      <c r="K73" s="114">
        <v>5633</v>
      </c>
      <c r="L73" s="112" t="s">
        <v>1034</v>
      </c>
      <c r="M73" s="112">
        <v>1</v>
      </c>
      <c r="N73" s="110" t="s">
        <v>1215</v>
      </c>
      <c r="O73" s="112">
        <v>1</v>
      </c>
      <c r="P73" s="110" t="s">
        <v>1215</v>
      </c>
      <c r="Q73" s="113">
        <v>1746</v>
      </c>
      <c r="R73" s="110" t="s">
        <v>28</v>
      </c>
      <c r="S73" s="110" t="s">
        <v>1047</v>
      </c>
      <c r="T73" s="110" t="s">
        <v>1216</v>
      </c>
      <c r="U73" s="110" t="s">
        <v>1216</v>
      </c>
      <c r="V73" s="112" t="s">
        <v>843</v>
      </c>
      <c r="W73" s="114">
        <v>3600</v>
      </c>
      <c r="X73" s="114">
        <v>3600</v>
      </c>
      <c r="Y73" s="110" t="s">
        <v>1034</v>
      </c>
    </row>
    <row r="74" spans="1:25" ht="17" customHeight="1" x14ac:dyDescent="0.2">
      <c r="A74" s="112" t="s">
        <v>756</v>
      </c>
      <c r="B74" s="199" t="s">
        <v>2875</v>
      </c>
      <c r="C74" s="45">
        <v>16294</v>
      </c>
      <c r="D74" s="112" t="s">
        <v>965</v>
      </c>
      <c r="E74" s="112" t="s">
        <v>1035</v>
      </c>
      <c r="F74" s="112" t="s">
        <v>1217</v>
      </c>
      <c r="G74" s="112" t="s">
        <v>890</v>
      </c>
      <c r="H74" s="112" t="s">
        <v>1044</v>
      </c>
      <c r="I74" s="110" t="s">
        <v>1037</v>
      </c>
      <c r="J74" s="114">
        <v>2158</v>
      </c>
      <c r="K74" s="114">
        <v>7427</v>
      </c>
      <c r="L74" s="114" t="s">
        <v>1034</v>
      </c>
      <c r="M74" s="112">
        <v>1</v>
      </c>
      <c r="N74" s="113" t="s">
        <v>1218</v>
      </c>
      <c r="O74" s="112">
        <v>1</v>
      </c>
      <c r="P74" s="113" t="s">
        <v>1218</v>
      </c>
      <c r="Q74" s="113">
        <v>4064</v>
      </c>
      <c r="R74" s="113" t="s">
        <v>890</v>
      </c>
      <c r="S74" s="110" t="s">
        <v>1047</v>
      </c>
      <c r="T74" s="110" t="s">
        <v>1060</v>
      </c>
      <c r="U74" s="110" t="s">
        <v>1060</v>
      </c>
      <c r="V74" s="112" t="s">
        <v>843</v>
      </c>
      <c r="W74" s="114">
        <v>1245</v>
      </c>
      <c r="X74" s="114">
        <v>1245</v>
      </c>
      <c r="Y74" s="110" t="s">
        <v>1034</v>
      </c>
    </row>
    <row r="75" spans="1:25" ht="17" customHeight="1" x14ac:dyDescent="0.2">
      <c r="A75" s="112" t="s">
        <v>755</v>
      </c>
      <c r="B75" s="13" t="s">
        <v>606</v>
      </c>
      <c r="C75" s="49">
        <v>16490</v>
      </c>
      <c r="D75" s="166" t="s">
        <v>966</v>
      </c>
      <c r="E75" s="112" t="s">
        <v>1035</v>
      </c>
      <c r="F75" s="112" t="s">
        <v>1043</v>
      </c>
      <c r="G75" s="112" t="s">
        <v>1219</v>
      </c>
      <c r="H75" s="112" t="s">
        <v>42</v>
      </c>
      <c r="I75" s="110" t="s">
        <v>1037</v>
      </c>
      <c r="J75" s="114">
        <v>3738</v>
      </c>
      <c r="K75" s="114">
        <v>4637</v>
      </c>
      <c r="L75" s="112" t="s">
        <v>1034</v>
      </c>
      <c r="M75" s="114">
        <v>0</v>
      </c>
      <c r="N75" s="113" t="s">
        <v>1034</v>
      </c>
      <c r="O75" s="112">
        <v>0</v>
      </c>
      <c r="P75" s="110" t="s">
        <v>1034</v>
      </c>
      <c r="Q75" s="113" t="s">
        <v>1034</v>
      </c>
      <c r="R75" s="110" t="s">
        <v>1034</v>
      </c>
      <c r="S75" s="113" t="s">
        <v>1034</v>
      </c>
      <c r="T75" s="110" t="s">
        <v>1034</v>
      </c>
      <c r="U75" s="110" t="s">
        <v>1034</v>
      </c>
      <c r="V75" s="112" t="s">
        <v>42</v>
      </c>
      <c r="W75" s="112" t="s">
        <v>1034</v>
      </c>
      <c r="X75" s="112" t="s">
        <v>1034</v>
      </c>
      <c r="Y75" s="110" t="s">
        <v>1034</v>
      </c>
    </row>
    <row r="76" spans="1:25" ht="17" customHeight="1" x14ac:dyDescent="0.2">
      <c r="A76" s="112" t="s">
        <v>753</v>
      </c>
      <c r="B76" s="199" t="s">
        <v>2874</v>
      </c>
      <c r="C76" s="45">
        <v>17137</v>
      </c>
      <c r="D76" s="112" t="s">
        <v>967</v>
      </c>
      <c r="E76" s="111" t="s">
        <v>1029</v>
      </c>
      <c r="F76" s="112" t="s">
        <v>308</v>
      </c>
      <c r="G76" s="112" t="s">
        <v>28</v>
      </c>
      <c r="H76" s="112" t="s">
        <v>1038</v>
      </c>
      <c r="I76" s="112" t="s">
        <v>832</v>
      </c>
      <c r="J76" s="112" t="s">
        <v>1220</v>
      </c>
      <c r="K76" s="114">
        <v>6460</v>
      </c>
      <c r="L76" s="112" t="s">
        <v>1034</v>
      </c>
      <c r="M76" s="112">
        <v>8</v>
      </c>
      <c r="N76" s="110" t="s">
        <v>1221</v>
      </c>
      <c r="O76" s="112">
        <v>8</v>
      </c>
      <c r="P76" s="110" t="s">
        <v>1221</v>
      </c>
      <c r="Q76" s="113" t="s">
        <v>1222</v>
      </c>
      <c r="R76" s="110" t="s">
        <v>1223</v>
      </c>
      <c r="S76" s="110" t="s">
        <v>1224</v>
      </c>
      <c r="T76" s="110" t="s">
        <v>1225</v>
      </c>
      <c r="U76" s="110" t="s">
        <v>1226</v>
      </c>
      <c r="V76" s="112" t="s">
        <v>843</v>
      </c>
      <c r="W76" s="114">
        <v>1133</v>
      </c>
      <c r="X76" s="114">
        <v>7761</v>
      </c>
      <c r="Y76" s="110" t="s">
        <v>1034</v>
      </c>
    </row>
    <row r="77" spans="1:25" ht="17" customHeight="1" x14ac:dyDescent="0.2">
      <c r="A77" s="112" t="s">
        <v>754</v>
      </c>
      <c r="B77" s="199" t="s">
        <v>2873</v>
      </c>
      <c r="C77" s="45">
        <v>24969</v>
      </c>
      <c r="D77" s="112" t="s">
        <v>968</v>
      </c>
      <c r="E77" s="111" t="s">
        <v>1029</v>
      </c>
      <c r="F77" s="112" t="s">
        <v>308</v>
      </c>
      <c r="G77" s="112" t="s">
        <v>890</v>
      </c>
      <c r="H77" s="112" t="s">
        <v>1030</v>
      </c>
      <c r="I77" s="110" t="s">
        <v>1055</v>
      </c>
      <c r="J77" s="112" t="s">
        <v>1227</v>
      </c>
      <c r="K77" s="114">
        <v>3330</v>
      </c>
      <c r="L77" s="112" t="s">
        <v>1228</v>
      </c>
      <c r="M77" s="112">
        <v>12</v>
      </c>
      <c r="N77" s="110" t="s">
        <v>1229</v>
      </c>
      <c r="O77" s="112">
        <v>0</v>
      </c>
      <c r="P77" s="110" t="s">
        <v>1034</v>
      </c>
      <c r="Q77" s="110" t="s">
        <v>1034</v>
      </c>
      <c r="R77" s="110" t="s">
        <v>1034</v>
      </c>
      <c r="S77" s="110" t="s">
        <v>1034</v>
      </c>
      <c r="T77" s="110" t="s">
        <v>1034</v>
      </c>
      <c r="U77" s="110" t="s">
        <v>1034</v>
      </c>
      <c r="V77" s="112" t="s">
        <v>843</v>
      </c>
      <c r="W77" s="114">
        <v>263</v>
      </c>
      <c r="X77" s="114">
        <v>9745</v>
      </c>
      <c r="Y77" s="194" t="s">
        <v>2853</v>
      </c>
    </row>
    <row r="78" spans="1:25" x14ac:dyDescent="0.2">
      <c r="A78" s="112"/>
      <c r="B78" s="112"/>
      <c r="C78" s="114"/>
      <c r="D78" s="112"/>
      <c r="E78" s="111"/>
      <c r="F78" s="112"/>
      <c r="G78" s="112"/>
      <c r="H78" s="112"/>
      <c r="J78" s="112"/>
      <c r="K78" s="114"/>
      <c r="L78" s="112"/>
      <c r="M78" s="112"/>
      <c r="O78" s="112"/>
      <c r="V78" s="112"/>
      <c r="W78" s="114"/>
      <c r="X78" s="114"/>
    </row>
    <row r="79" spans="1:25" ht="16" thickBot="1" x14ac:dyDescent="0.25"/>
    <row r="80" spans="1:25" ht="16" thickBot="1" x14ac:dyDescent="0.25">
      <c r="D80" s="258" t="s">
        <v>2706</v>
      </c>
      <c r="E80" s="259"/>
      <c r="F80" s="259"/>
      <c r="G80" s="259"/>
      <c r="H80" s="259"/>
      <c r="I80" s="259"/>
      <c r="J80" s="260"/>
    </row>
    <row r="81" spans="3:10" x14ac:dyDescent="0.2">
      <c r="D81" s="116"/>
      <c r="E81" s="177" t="s">
        <v>1230</v>
      </c>
      <c r="F81" s="116"/>
      <c r="G81" s="116"/>
      <c r="H81" s="117" t="s">
        <v>1230</v>
      </c>
      <c r="I81" s="117" t="s">
        <v>1231</v>
      </c>
      <c r="J81" s="117" t="s">
        <v>1232</v>
      </c>
    </row>
    <row r="82" spans="3:10" x14ac:dyDescent="0.2">
      <c r="D82" s="176" t="s">
        <v>1233</v>
      </c>
      <c r="E82" s="118">
        <f>COUNTIF(E17:E77,"SNV")</f>
        <v>37</v>
      </c>
      <c r="F82" s="261" t="s">
        <v>1234</v>
      </c>
      <c r="G82" s="261"/>
      <c r="H82" s="112">
        <f>COUNTIF(H17:H77,"medaka")</f>
        <v>21</v>
      </c>
      <c r="I82" s="112">
        <f>COUNTIFS(H17:H77,"medaka",E17:E77,"SNV")</f>
        <v>21</v>
      </c>
      <c r="J82" s="112">
        <f>COUNTIFS(H17:H77,"medaka",E17:E77,"Indel")</f>
        <v>0</v>
      </c>
    </row>
    <row r="83" spans="3:10" x14ac:dyDescent="0.2">
      <c r="D83" s="176" t="s">
        <v>1235</v>
      </c>
      <c r="E83" s="119">
        <f>COUNTIF(E17:E77,"Indel")</f>
        <v>13</v>
      </c>
      <c r="F83" s="261" t="s">
        <v>1236</v>
      </c>
      <c r="G83" s="261"/>
      <c r="H83" s="112">
        <f>COUNTIF(H17:H77,"pileup")</f>
        <v>15</v>
      </c>
      <c r="I83" s="112">
        <f>COUNTIFS(H17:H77,"pileup",E17:E77,"SNV")</f>
        <v>9</v>
      </c>
      <c r="J83" s="112">
        <f>COUNTIFS(H17:H77,"pileup",E17:E77,"Indel")</f>
        <v>6</v>
      </c>
    </row>
    <row r="84" spans="3:10" x14ac:dyDescent="0.2">
      <c r="E84" s="118">
        <f>SUM(E82:E83)</f>
        <v>50</v>
      </c>
      <c r="F84" s="261" t="s">
        <v>1237</v>
      </c>
      <c r="G84" s="261"/>
      <c r="H84" s="112">
        <f>COUNTIF(H17:H77,"manual")+COUNTIF(H17:H77,"manual + allele-specific PCR")</f>
        <v>5</v>
      </c>
      <c r="I84" s="112">
        <f>COUNTIFS(H17:H77,"manual",E17:E77,"SNV")+COUNTIFS(H17:H77,"manual + allele-specific PCR",E17:E77,"SNV")</f>
        <v>2</v>
      </c>
      <c r="J84" s="112">
        <f>COUNTIFS(H17:H77,"manual",E17:E77,"Indel")+COUNTIFS(H17:H77,"manual + allele-specific PCR",E17:E77,"Indel")</f>
        <v>3</v>
      </c>
    </row>
    <row r="85" spans="3:10" x14ac:dyDescent="0.2">
      <c r="E85" s="120"/>
      <c r="F85" s="261" t="s">
        <v>1238</v>
      </c>
      <c r="G85" s="261"/>
      <c r="H85" s="117">
        <f>COUNTIF(H17:H77,"unresolved")</f>
        <v>9</v>
      </c>
      <c r="I85" s="117">
        <f>COUNTIFS(H17:H77,"unresolved",E17:E77,"SNV")</f>
        <v>5</v>
      </c>
      <c r="J85" s="117">
        <f>COUNTIFS(H17:H77,"unresolved",E17:E77,"Indel")</f>
        <v>4</v>
      </c>
    </row>
    <row r="86" spans="3:10" x14ac:dyDescent="0.2">
      <c r="E86" s="120"/>
      <c r="H86" s="112">
        <f>SUM(H82:H85)</f>
        <v>50</v>
      </c>
      <c r="I86" s="112">
        <f>SUM(I82:I85)</f>
        <v>37</v>
      </c>
      <c r="J86" s="112">
        <f>SUM(J82:J85)</f>
        <v>13</v>
      </c>
    </row>
    <row r="87" spans="3:10" ht="16" thickBot="1" x14ac:dyDescent="0.25"/>
    <row r="88" spans="3:10" ht="16" thickBot="1" x14ac:dyDescent="0.25">
      <c r="D88" s="258" t="s">
        <v>1239</v>
      </c>
      <c r="E88" s="259"/>
      <c r="F88" s="259"/>
      <c r="G88" s="259"/>
      <c r="H88" s="259"/>
      <c r="I88" s="259"/>
      <c r="J88" s="260"/>
    </row>
    <row r="89" spans="3:10" x14ac:dyDescent="0.2">
      <c r="H89" s="117" t="s">
        <v>1230</v>
      </c>
      <c r="I89" s="117" t="s">
        <v>1231</v>
      </c>
      <c r="J89" s="117" t="s">
        <v>1232</v>
      </c>
    </row>
    <row r="90" spans="3:10" x14ac:dyDescent="0.2">
      <c r="C90" s="261" t="s">
        <v>1037</v>
      </c>
      <c r="D90" s="261"/>
      <c r="E90" s="261"/>
      <c r="F90" s="261"/>
      <c r="G90" s="261"/>
      <c r="H90" s="112">
        <f>COUNTIF(I17:I77,"DNM not called in the child")</f>
        <v>18</v>
      </c>
      <c r="I90" s="112">
        <f>COUNTIFS(I17:I77,"DNM not called in the child",E17:E77,"SNV")</f>
        <v>6</v>
      </c>
      <c r="J90" s="112">
        <f>COUNTIFS(I17:I77,"DNM not called in the child",E17:E77,"Indel")</f>
        <v>12</v>
      </c>
    </row>
    <row r="91" spans="3:10" x14ac:dyDescent="0.2">
      <c r="C91" s="261" t="s">
        <v>1031</v>
      </c>
      <c r="D91" s="261"/>
      <c r="E91" s="261"/>
      <c r="F91" s="261"/>
      <c r="G91" s="261"/>
      <c r="H91" s="112">
        <f>COUNTIF(I17:I77,"DNM called in the child but no in-phase SNPs identified")</f>
        <v>6</v>
      </c>
      <c r="I91" s="112">
        <f>COUNTIFS(I17:I77,"DNM called in the child but no in-phase SNPs identified",E17:E77,"SNV")</f>
        <v>5</v>
      </c>
      <c r="J91" s="112">
        <f>COUNTIFS(I17:I77,"DNM called in the child but no in-phase SNPs identified",E17:E77,"Indel")</f>
        <v>1</v>
      </c>
    </row>
    <row r="92" spans="3:10" ht="14.5" customHeight="1" x14ac:dyDescent="0.2">
      <c r="C92" s="262" t="s">
        <v>1055</v>
      </c>
      <c r="D92" s="262"/>
      <c r="E92" s="262"/>
      <c r="F92" s="262"/>
      <c r="G92" s="262"/>
      <c r="H92" s="112">
        <f>COUNTIF(I17:I77,"DNM called in the child and in-phase SNPs identified, but none are informative")</f>
        <v>4</v>
      </c>
      <c r="I92" s="112">
        <f>COUNTIFS(I17:I77,"DNM called in the child and in-phase SNPs identified, but none are informative",E17:E77,"SNV")</f>
        <v>4</v>
      </c>
      <c r="J92" s="112">
        <f>COUNTIFS(I17:I77,"DNM called in the child and in-phase SNPs identified, but none are informative",E17:E77,"Indel")</f>
        <v>0</v>
      </c>
    </row>
    <row r="93" spans="3:10" ht="14.5" customHeight="1" x14ac:dyDescent="0.2">
      <c r="C93" s="262" t="s">
        <v>1127</v>
      </c>
      <c r="D93" s="262"/>
      <c r="E93" s="262"/>
      <c r="F93" s="262"/>
      <c r="G93" s="262"/>
      <c r="H93" s="117">
        <f>COUNTIF(I17:I77,"DNM called in the child and in-phase SNPs identified, but none meet QC requirements")</f>
        <v>1</v>
      </c>
      <c r="I93" s="117">
        <f>COUNTIFS(I17:I77,"DNM called in the child and in-phase SNPs identified, but none meet QC requirements",E17:E77,"SNV")</f>
        <v>1</v>
      </c>
      <c r="J93" s="117">
        <f>COUNTIFS(I17:I77,"DNM called in the child and in-phase SNPs identified, but none meet QC requirements",E17:E77,"Indel")</f>
        <v>0</v>
      </c>
    </row>
    <row r="94" spans="3:10" x14ac:dyDescent="0.2">
      <c r="H94" s="112">
        <f>SUM(H90:H93)</f>
        <v>29</v>
      </c>
      <c r="I94" s="112">
        <f>SUM(I90:I93)</f>
        <v>16</v>
      </c>
      <c r="J94" s="112">
        <f>SUM(J90:J93)</f>
        <v>13</v>
      </c>
    </row>
  </sheetData>
  <mergeCells count="46">
    <mergeCell ref="C90:G90"/>
    <mergeCell ref="C91:G91"/>
    <mergeCell ref="C92:G92"/>
    <mergeCell ref="C93:G93"/>
    <mergeCell ref="D80:J80"/>
    <mergeCell ref="F82:G82"/>
    <mergeCell ref="F83:G83"/>
    <mergeCell ref="F84:G84"/>
    <mergeCell ref="F85:G85"/>
    <mergeCell ref="D88:J88"/>
    <mergeCell ref="B54:Y54"/>
    <mergeCell ref="B61:Y61"/>
    <mergeCell ref="B62:Y62"/>
    <mergeCell ref="B65:Y65"/>
    <mergeCell ref="B69:Y69"/>
    <mergeCell ref="B71:Y71"/>
    <mergeCell ref="Y6:Y16"/>
    <mergeCell ref="B17:Y17"/>
    <mergeCell ref="B28:Y28"/>
    <mergeCell ref="B37:Y37"/>
    <mergeCell ref="B41:Y41"/>
    <mergeCell ref="B47:Y47"/>
    <mergeCell ref="S6:S16"/>
    <mergeCell ref="T6:T16"/>
    <mergeCell ref="U6:U16"/>
    <mergeCell ref="V6:V16"/>
    <mergeCell ref="W6:W16"/>
    <mergeCell ref="X6:X16"/>
    <mergeCell ref="M6:M16"/>
    <mergeCell ref="N6:N16"/>
    <mergeCell ref="O6:O16"/>
    <mergeCell ref="P6:P16"/>
    <mergeCell ref="Q6:Q16"/>
    <mergeCell ref="R6:R16"/>
    <mergeCell ref="G6:G16"/>
    <mergeCell ref="H6:H16"/>
    <mergeCell ref="I6:I16"/>
    <mergeCell ref="J6:J16"/>
    <mergeCell ref="K6:K16"/>
    <mergeCell ref="L6:L16"/>
    <mergeCell ref="F6:F16"/>
    <mergeCell ref="A6:A16"/>
    <mergeCell ref="B6:B16"/>
    <mergeCell ref="C6:C16"/>
    <mergeCell ref="D6:D16"/>
    <mergeCell ref="E6:E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76"/>
  <sheetViews>
    <sheetView workbookViewId="0">
      <pane ySplit="1" topLeftCell="A2" activePane="bottomLeft" state="frozen"/>
      <selection pane="bottomLeft" activeCell="A2" sqref="A2"/>
    </sheetView>
  </sheetViews>
  <sheetFormatPr baseColWidth="10" defaultColWidth="7.83203125" defaultRowHeight="15" x14ac:dyDescent="0.2"/>
  <cols>
    <col min="1" max="1" width="18.6640625" style="110" customWidth="1"/>
    <col min="2" max="2" width="19.6640625" style="110" customWidth="1"/>
    <col min="3" max="3" width="16.6640625" style="110" bestFit="1" customWidth="1"/>
    <col min="4" max="16384" width="7.83203125" style="110"/>
  </cols>
  <sheetData>
    <row r="1" spans="1:2" ht="16" x14ac:dyDescent="0.2">
      <c r="A1" s="109" t="s">
        <v>2839</v>
      </c>
    </row>
    <row r="2" spans="1:2" x14ac:dyDescent="0.2">
      <c r="A2" s="121"/>
    </row>
    <row r="3" spans="1:2" x14ac:dyDescent="0.2">
      <c r="A3" s="153" t="s">
        <v>1240</v>
      </c>
    </row>
    <row r="4" spans="1:2" x14ac:dyDescent="0.2">
      <c r="A4" s="110" t="s">
        <v>1241</v>
      </c>
    </row>
    <row r="5" spans="1:2" x14ac:dyDescent="0.2">
      <c r="A5" s="110" t="s">
        <v>1242</v>
      </c>
    </row>
    <row r="6" spans="1:2" x14ac:dyDescent="0.2">
      <c r="A6" s="143" t="s">
        <v>1243</v>
      </c>
    </row>
    <row r="7" spans="1:2" x14ac:dyDescent="0.2">
      <c r="A7" s="110" t="s">
        <v>1244</v>
      </c>
    </row>
    <row r="8" spans="1:2" x14ac:dyDescent="0.2">
      <c r="A8" s="110" t="s">
        <v>1245</v>
      </c>
    </row>
    <row r="9" spans="1:2" x14ac:dyDescent="0.2">
      <c r="A9" s="122" t="s">
        <v>2707</v>
      </c>
    </row>
    <row r="10" spans="1:2" x14ac:dyDescent="0.2">
      <c r="A10" s="110" t="s">
        <v>1246</v>
      </c>
    </row>
    <row r="12" spans="1:2" x14ac:dyDescent="0.2">
      <c r="A12" s="153" t="s">
        <v>2737</v>
      </c>
    </row>
    <row r="13" spans="1:2" x14ac:dyDescent="0.2">
      <c r="A13" s="153" t="s">
        <v>2738</v>
      </c>
    </row>
    <row r="14" spans="1:2" x14ac:dyDescent="0.2">
      <c r="A14" s="153" t="s">
        <v>2739</v>
      </c>
    </row>
    <row r="15" spans="1:2" ht="16" thickBot="1" x14ac:dyDescent="0.25">
      <c r="A15" s="153"/>
    </row>
    <row r="16" spans="1:2" ht="16" thickBot="1" x14ac:dyDescent="0.25">
      <c r="A16" s="258" t="s">
        <v>726</v>
      </c>
      <c r="B16" s="260"/>
    </row>
    <row r="17" spans="1:9" x14ac:dyDescent="0.2">
      <c r="A17" s="113" t="s">
        <v>1247</v>
      </c>
      <c r="B17" s="116"/>
    </row>
    <row r="18" spans="1:9" x14ac:dyDescent="0.2">
      <c r="A18" s="110" t="s">
        <v>1248</v>
      </c>
    </row>
    <row r="19" spans="1:9" x14ac:dyDescent="0.2">
      <c r="A19" s="110" t="s">
        <v>1249</v>
      </c>
    </row>
    <row r="20" spans="1:9" x14ac:dyDescent="0.2">
      <c r="A20" s="110" t="s">
        <v>1250</v>
      </c>
    </row>
    <row r="21" spans="1:9" x14ac:dyDescent="0.2">
      <c r="A21" s="110" t="s">
        <v>1251</v>
      </c>
    </row>
    <row r="22" spans="1:9" x14ac:dyDescent="0.2">
      <c r="A22" s="110" t="s">
        <v>1252</v>
      </c>
    </row>
    <row r="23" spans="1:9" x14ac:dyDescent="0.2">
      <c r="A23" s="110" t="s">
        <v>1253</v>
      </c>
    </row>
    <row r="25" spans="1:9" x14ac:dyDescent="0.2">
      <c r="A25" s="119"/>
      <c r="B25" s="117" t="s">
        <v>1254</v>
      </c>
      <c r="C25" s="117" t="s">
        <v>1255</v>
      </c>
    </row>
    <row r="26" spans="1:9" x14ac:dyDescent="0.2">
      <c r="A26" s="118" t="s">
        <v>1256</v>
      </c>
      <c r="B26" s="112">
        <v>4202</v>
      </c>
      <c r="C26" s="112">
        <v>690</v>
      </c>
    </row>
    <row r="27" spans="1:9" x14ac:dyDescent="0.2">
      <c r="A27" s="118" t="s">
        <v>1257</v>
      </c>
      <c r="B27" s="112">
        <v>390</v>
      </c>
      <c r="C27" s="112">
        <v>3690</v>
      </c>
    </row>
    <row r="29" spans="1:9" x14ac:dyDescent="0.2">
      <c r="A29" s="173" t="s">
        <v>2791</v>
      </c>
    </row>
    <row r="30" spans="1:9" x14ac:dyDescent="0.2">
      <c r="A30" s="263" t="s">
        <v>1258</v>
      </c>
      <c r="B30" s="263"/>
    </row>
    <row r="31" spans="1:9" ht="16" thickBot="1" x14ac:dyDescent="0.25">
      <c r="A31" s="167"/>
      <c r="B31" s="167"/>
      <c r="C31" s="167"/>
      <c r="D31" s="167"/>
      <c r="E31" s="167"/>
      <c r="F31" s="167"/>
      <c r="G31" s="167"/>
      <c r="H31" s="167"/>
      <c r="I31" s="167"/>
    </row>
    <row r="32" spans="1:9" ht="16" thickBot="1" x14ac:dyDescent="0.25">
      <c r="A32" s="258" t="s">
        <v>728</v>
      </c>
      <c r="B32" s="260"/>
    </row>
    <row r="33" spans="1:3" x14ac:dyDescent="0.2">
      <c r="A33" s="110" t="s">
        <v>1259</v>
      </c>
    </row>
    <row r="34" spans="1:3" x14ac:dyDescent="0.2">
      <c r="A34" s="154" t="s">
        <v>2758</v>
      </c>
    </row>
    <row r="35" spans="1:3" x14ac:dyDescent="0.2">
      <c r="A35" s="110" t="s">
        <v>1260</v>
      </c>
    </row>
    <row r="36" spans="1:3" x14ac:dyDescent="0.2">
      <c r="A36" s="110" t="s">
        <v>1261</v>
      </c>
    </row>
    <row r="37" spans="1:3" x14ac:dyDescent="0.2">
      <c r="A37" s="110" t="s">
        <v>1262</v>
      </c>
    </row>
    <row r="38" spans="1:3" x14ac:dyDescent="0.2">
      <c r="A38" s="110" t="s">
        <v>1263</v>
      </c>
    </row>
    <row r="39" spans="1:3" x14ac:dyDescent="0.2">
      <c r="A39" s="110" t="s">
        <v>1264</v>
      </c>
    </row>
    <row r="40" spans="1:3" x14ac:dyDescent="0.2">
      <c r="A40" s="110" t="s">
        <v>1265</v>
      </c>
    </row>
    <row r="41" spans="1:3" x14ac:dyDescent="0.2">
      <c r="A41" s="110" t="s">
        <v>1266</v>
      </c>
    </row>
    <row r="42" spans="1:3" x14ac:dyDescent="0.2">
      <c r="A42" s="110" t="s">
        <v>1267</v>
      </c>
    </row>
    <row r="43" spans="1:3" x14ac:dyDescent="0.2">
      <c r="A43" s="110" t="s">
        <v>1268</v>
      </c>
    </row>
    <row r="45" spans="1:3" x14ac:dyDescent="0.2">
      <c r="A45" s="119"/>
      <c r="B45" s="117" t="s">
        <v>1269</v>
      </c>
      <c r="C45" s="117" t="s">
        <v>1270</v>
      </c>
    </row>
    <row r="46" spans="1:3" x14ac:dyDescent="0.2">
      <c r="A46" s="118" t="s">
        <v>1254</v>
      </c>
      <c r="B46" s="112">
        <v>39</v>
      </c>
      <c r="C46" s="112">
        <v>108</v>
      </c>
    </row>
    <row r="47" spans="1:3" x14ac:dyDescent="0.2">
      <c r="A47" s="118" t="s">
        <v>1271</v>
      </c>
      <c r="B47" s="112">
        <v>164</v>
      </c>
      <c r="C47" s="112">
        <v>65</v>
      </c>
    </row>
    <row r="49" spans="1:9" x14ac:dyDescent="0.2">
      <c r="A49" s="110" t="s">
        <v>1272</v>
      </c>
    </row>
    <row r="50" spans="1:9" x14ac:dyDescent="0.2">
      <c r="A50" s="110" t="s">
        <v>1273</v>
      </c>
    </row>
    <row r="51" spans="1:9" x14ac:dyDescent="0.2">
      <c r="A51" s="173" t="s">
        <v>2792</v>
      </c>
    </row>
    <row r="52" spans="1:9" x14ac:dyDescent="0.2">
      <c r="A52" s="263" t="s">
        <v>1258</v>
      </c>
      <c r="B52" s="263"/>
    </row>
    <row r="53" spans="1:9" ht="16" thickBot="1" x14ac:dyDescent="0.25">
      <c r="A53" s="167"/>
      <c r="B53" s="167"/>
      <c r="C53" s="167"/>
      <c r="D53" s="167"/>
      <c r="E53" s="167"/>
      <c r="F53" s="167"/>
      <c r="G53" s="167"/>
      <c r="H53" s="167"/>
      <c r="I53" s="167"/>
    </row>
    <row r="54" spans="1:9" ht="16" thickBot="1" x14ac:dyDescent="0.25">
      <c r="A54" s="255" t="s">
        <v>729</v>
      </c>
      <c r="B54" s="257"/>
    </row>
    <row r="55" spans="1:9" x14ac:dyDescent="0.2">
      <c r="A55" s="110" t="s">
        <v>1274</v>
      </c>
    </row>
    <row r="56" spans="1:9" x14ac:dyDescent="0.2">
      <c r="A56" s="154" t="s">
        <v>2765</v>
      </c>
    </row>
    <row r="57" spans="1:9" x14ac:dyDescent="0.2">
      <c r="A57" s="110" t="s">
        <v>1275</v>
      </c>
    </row>
    <row r="58" spans="1:9" x14ac:dyDescent="0.2">
      <c r="A58" s="110" t="s">
        <v>1276</v>
      </c>
    </row>
    <row r="59" spans="1:9" x14ac:dyDescent="0.2">
      <c r="A59" s="110" t="s">
        <v>1277</v>
      </c>
    </row>
    <row r="60" spans="1:9" x14ac:dyDescent="0.2">
      <c r="A60" s="110" t="s">
        <v>1278</v>
      </c>
    </row>
    <row r="61" spans="1:9" x14ac:dyDescent="0.2">
      <c r="A61" s="110" t="s">
        <v>1264</v>
      </c>
    </row>
    <row r="62" spans="1:9" x14ac:dyDescent="0.2">
      <c r="A62" s="110" t="s">
        <v>1279</v>
      </c>
    </row>
    <row r="63" spans="1:9" x14ac:dyDescent="0.2">
      <c r="A63" s="110" t="s">
        <v>1280</v>
      </c>
    </row>
    <row r="64" spans="1:9" x14ac:dyDescent="0.2">
      <c r="A64" s="110" t="s">
        <v>1281</v>
      </c>
    </row>
    <row r="65" spans="1:9" x14ac:dyDescent="0.2">
      <c r="A65" s="110" t="s">
        <v>1268</v>
      </c>
    </row>
    <row r="67" spans="1:9" x14ac:dyDescent="0.2">
      <c r="A67" s="119"/>
      <c r="B67" s="117" t="s">
        <v>1269</v>
      </c>
      <c r="C67" s="117" t="s">
        <v>1282</v>
      </c>
    </row>
    <row r="68" spans="1:9" x14ac:dyDescent="0.2">
      <c r="A68" s="118" t="s">
        <v>1254</v>
      </c>
      <c r="B68" s="112">
        <v>262</v>
      </c>
      <c r="C68" s="112">
        <v>592</v>
      </c>
    </row>
    <row r="69" spans="1:9" x14ac:dyDescent="0.2">
      <c r="A69" s="118" t="s">
        <v>1271</v>
      </c>
      <c r="B69" s="112">
        <v>550</v>
      </c>
      <c r="C69" s="112">
        <v>180</v>
      </c>
    </row>
    <row r="71" spans="1:9" x14ac:dyDescent="0.2">
      <c r="A71" s="110" t="s">
        <v>1283</v>
      </c>
    </row>
    <row r="72" spans="1:9" x14ac:dyDescent="0.2">
      <c r="A72" s="110" t="s">
        <v>1284</v>
      </c>
    </row>
    <row r="73" spans="1:9" x14ac:dyDescent="0.2">
      <c r="A73" s="173" t="s">
        <v>2793</v>
      </c>
    </row>
    <row r="74" spans="1:9" x14ac:dyDescent="0.2">
      <c r="A74" s="263" t="s">
        <v>1258</v>
      </c>
      <c r="B74" s="263"/>
    </row>
    <row r="75" spans="1:9" ht="16" thickBot="1" x14ac:dyDescent="0.25">
      <c r="A75" s="167"/>
      <c r="B75" s="167"/>
      <c r="C75" s="167"/>
      <c r="D75" s="167"/>
      <c r="E75" s="167"/>
      <c r="F75" s="167"/>
      <c r="G75" s="167"/>
      <c r="H75" s="167"/>
      <c r="I75" s="167"/>
    </row>
    <row r="76" spans="1:9" ht="16" thickBot="1" x14ac:dyDescent="0.25">
      <c r="A76" s="255" t="s">
        <v>730</v>
      </c>
      <c r="B76" s="257"/>
    </row>
    <row r="77" spans="1:9" x14ac:dyDescent="0.2">
      <c r="A77" s="110" t="s">
        <v>1285</v>
      </c>
    </row>
    <row r="78" spans="1:9" x14ac:dyDescent="0.2">
      <c r="A78" s="154" t="s">
        <v>2772</v>
      </c>
    </row>
    <row r="79" spans="1:9" x14ac:dyDescent="0.2">
      <c r="A79" s="110" t="s">
        <v>1286</v>
      </c>
    </row>
    <row r="80" spans="1:9" x14ac:dyDescent="0.2">
      <c r="A80" s="110" t="s">
        <v>1287</v>
      </c>
    </row>
    <row r="81" spans="1:3" x14ac:dyDescent="0.2">
      <c r="A81" s="110" t="s">
        <v>1288</v>
      </c>
    </row>
    <row r="82" spans="1:3" x14ac:dyDescent="0.2">
      <c r="A82" s="110" t="s">
        <v>1289</v>
      </c>
    </row>
    <row r="83" spans="1:3" x14ac:dyDescent="0.2">
      <c r="A83" s="110" t="s">
        <v>1290</v>
      </c>
    </row>
    <row r="84" spans="1:3" x14ac:dyDescent="0.2">
      <c r="A84" s="110" t="s">
        <v>1291</v>
      </c>
    </row>
    <row r="85" spans="1:3" x14ac:dyDescent="0.2">
      <c r="A85" s="110" t="s">
        <v>1292</v>
      </c>
    </row>
    <row r="86" spans="1:3" x14ac:dyDescent="0.2">
      <c r="A86" s="110" t="s">
        <v>1293</v>
      </c>
    </row>
    <row r="87" spans="1:3" x14ac:dyDescent="0.2">
      <c r="A87" s="110" t="s">
        <v>1268</v>
      </c>
    </row>
    <row r="89" spans="1:3" x14ac:dyDescent="0.2">
      <c r="A89" s="119"/>
      <c r="B89" s="117" t="s">
        <v>1294</v>
      </c>
      <c r="C89" s="117" t="s">
        <v>1270</v>
      </c>
    </row>
    <row r="90" spans="1:3" x14ac:dyDescent="0.2">
      <c r="A90" s="118" t="s">
        <v>1295</v>
      </c>
      <c r="B90" s="112">
        <v>107</v>
      </c>
      <c r="C90" s="112">
        <v>6</v>
      </c>
    </row>
    <row r="91" spans="1:3" x14ac:dyDescent="0.2">
      <c r="A91" s="118" t="s">
        <v>1255</v>
      </c>
      <c r="B91" s="112">
        <v>80</v>
      </c>
      <c r="C91" s="112">
        <v>331</v>
      </c>
    </row>
    <row r="93" spans="1:3" x14ac:dyDescent="0.2">
      <c r="A93" s="110" t="s">
        <v>1296</v>
      </c>
    </row>
    <row r="94" spans="1:3" x14ac:dyDescent="0.2">
      <c r="A94" s="110" t="s">
        <v>1297</v>
      </c>
    </row>
    <row r="95" spans="1:3" x14ac:dyDescent="0.2">
      <c r="A95" s="173" t="s">
        <v>2794</v>
      </c>
    </row>
    <row r="96" spans="1:3" x14ac:dyDescent="0.2">
      <c r="A96" s="263" t="s">
        <v>1258</v>
      </c>
      <c r="B96" s="263"/>
    </row>
    <row r="97" spans="1:9" ht="16" thickBot="1" x14ac:dyDescent="0.25">
      <c r="A97" s="167"/>
      <c r="B97" s="167"/>
      <c r="C97" s="167"/>
      <c r="D97" s="167"/>
      <c r="E97" s="167"/>
      <c r="F97" s="167"/>
      <c r="G97" s="167"/>
      <c r="H97" s="167"/>
      <c r="I97" s="167"/>
    </row>
    <row r="98" spans="1:9" ht="16" thickBot="1" x14ac:dyDescent="0.25">
      <c r="A98" s="255" t="s">
        <v>731</v>
      </c>
      <c r="B98" s="257"/>
    </row>
    <row r="99" spans="1:9" x14ac:dyDescent="0.2">
      <c r="A99" s="110" t="s">
        <v>1298</v>
      </c>
    </row>
    <row r="100" spans="1:9" x14ac:dyDescent="0.2">
      <c r="A100" s="154" t="s">
        <v>2776</v>
      </c>
    </row>
    <row r="101" spans="1:9" x14ac:dyDescent="0.2">
      <c r="A101" s="110" t="s">
        <v>1299</v>
      </c>
    </row>
    <row r="102" spans="1:9" x14ac:dyDescent="0.2">
      <c r="A102" s="110" t="s">
        <v>1300</v>
      </c>
    </row>
    <row r="103" spans="1:9" x14ac:dyDescent="0.2">
      <c r="A103" s="110" t="s">
        <v>1301</v>
      </c>
    </row>
    <row r="104" spans="1:9" x14ac:dyDescent="0.2">
      <c r="A104" s="110" t="s">
        <v>1302</v>
      </c>
    </row>
    <row r="105" spans="1:9" x14ac:dyDescent="0.2">
      <c r="A105" s="110" t="s">
        <v>1264</v>
      </c>
    </row>
    <row r="106" spans="1:9" x14ac:dyDescent="0.2">
      <c r="A106" s="110" t="s">
        <v>1303</v>
      </c>
    </row>
    <row r="107" spans="1:9" x14ac:dyDescent="0.2">
      <c r="A107" s="110" t="s">
        <v>1280</v>
      </c>
    </row>
    <row r="108" spans="1:9" x14ac:dyDescent="0.2">
      <c r="A108" s="110" t="s">
        <v>1304</v>
      </c>
    </row>
    <row r="109" spans="1:9" x14ac:dyDescent="0.2">
      <c r="A109" s="110" t="s">
        <v>1268</v>
      </c>
    </row>
    <row r="111" spans="1:9" x14ac:dyDescent="0.2">
      <c r="A111" s="119"/>
      <c r="B111" s="117" t="s">
        <v>1269</v>
      </c>
      <c r="C111" s="117" t="s">
        <v>1282</v>
      </c>
    </row>
    <row r="112" spans="1:9" x14ac:dyDescent="0.2">
      <c r="A112" s="118" t="s">
        <v>1295</v>
      </c>
      <c r="B112" s="112">
        <v>136</v>
      </c>
      <c r="C112" s="112">
        <v>1652</v>
      </c>
    </row>
    <row r="113" spans="1:9" x14ac:dyDescent="0.2">
      <c r="A113" s="118" t="s">
        <v>1271</v>
      </c>
      <c r="B113" s="112">
        <v>2263</v>
      </c>
      <c r="C113" s="112">
        <v>123</v>
      </c>
    </row>
    <row r="115" spans="1:9" x14ac:dyDescent="0.2">
      <c r="A115" s="110" t="s">
        <v>1305</v>
      </c>
    </row>
    <row r="116" spans="1:9" x14ac:dyDescent="0.2">
      <c r="A116" s="110" t="s">
        <v>1306</v>
      </c>
    </row>
    <row r="117" spans="1:9" x14ac:dyDescent="0.2">
      <c r="A117" s="173" t="s">
        <v>2795</v>
      </c>
    </row>
    <row r="118" spans="1:9" x14ac:dyDescent="0.2">
      <c r="A118" s="263" t="s">
        <v>1258</v>
      </c>
      <c r="B118" s="263"/>
    </row>
    <row r="119" spans="1:9" ht="16" thickBot="1" x14ac:dyDescent="0.25">
      <c r="A119" s="167"/>
      <c r="B119" s="167"/>
      <c r="C119" s="167"/>
      <c r="D119" s="167"/>
      <c r="E119" s="167"/>
      <c r="F119" s="167"/>
      <c r="G119" s="167"/>
      <c r="H119" s="167"/>
      <c r="I119" s="167"/>
    </row>
    <row r="120" spans="1:9" ht="16" thickBot="1" x14ac:dyDescent="0.25">
      <c r="A120" s="258" t="s">
        <v>732</v>
      </c>
      <c r="B120" s="260"/>
    </row>
    <row r="121" spans="1:9" x14ac:dyDescent="0.2">
      <c r="A121" s="110" t="s">
        <v>1307</v>
      </c>
    </row>
    <row r="122" spans="1:9" x14ac:dyDescent="0.2">
      <c r="A122" s="154" t="s">
        <v>2777</v>
      </c>
    </row>
    <row r="123" spans="1:9" x14ac:dyDescent="0.2">
      <c r="A123" s="110" t="s">
        <v>1308</v>
      </c>
    </row>
    <row r="124" spans="1:9" x14ac:dyDescent="0.2">
      <c r="A124" s="110" t="s">
        <v>1309</v>
      </c>
    </row>
    <row r="125" spans="1:9" x14ac:dyDescent="0.2">
      <c r="A125" s="110" t="s">
        <v>1310</v>
      </c>
    </row>
    <row r="126" spans="1:9" x14ac:dyDescent="0.2">
      <c r="A126" s="110" t="s">
        <v>1311</v>
      </c>
    </row>
    <row r="127" spans="1:9" x14ac:dyDescent="0.2">
      <c r="A127" s="110" t="s">
        <v>1312</v>
      </c>
    </row>
    <row r="128" spans="1:9" x14ac:dyDescent="0.2">
      <c r="A128" s="110" t="s">
        <v>1313</v>
      </c>
    </row>
    <row r="129" spans="1:9" x14ac:dyDescent="0.2">
      <c r="A129" s="110" t="s">
        <v>1314</v>
      </c>
    </row>
    <row r="130" spans="1:9" x14ac:dyDescent="0.2">
      <c r="A130" s="110" t="s">
        <v>1315</v>
      </c>
    </row>
    <row r="131" spans="1:9" x14ac:dyDescent="0.2">
      <c r="A131" s="110" t="s">
        <v>1268</v>
      </c>
    </row>
    <row r="133" spans="1:9" x14ac:dyDescent="0.2">
      <c r="A133" s="119"/>
      <c r="B133" s="117" t="s">
        <v>1316</v>
      </c>
      <c r="C133" s="117" t="s">
        <v>1317</v>
      </c>
    </row>
    <row r="134" spans="1:9" x14ac:dyDescent="0.2">
      <c r="A134" s="118" t="s">
        <v>1318</v>
      </c>
      <c r="B134" s="112">
        <v>132</v>
      </c>
      <c r="C134" s="112">
        <v>18</v>
      </c>
    </row>
    <row r="135" spans="1:9" x14ac:dyDescent="0.2">
      <c r="A135" s="118" t="s">
        <v>1255</v>
      </c>
      <c r="B135" s="112">
        <v>18</v>
      </c>
      <c r="C135" s="112">
        <v>118</v>
      </c>
    </row>
    <row r="137" spans="1:9" x14ac:dyDescent="0.2">
      <c r="A137" s="110" t="s">
        <v>1319</v>
      </c>
    </row>
    <row r="138" spans="1:9" x14ac:dyDescent="0.2">
      <c r="A138" s="110" t="s">
        <v>1320</v>
      </c>
    </row>
    <row r="139" spans="1:9" x14ac:dyDescent="0.2">
      <c r="A139" s="173" t="s">
        <v>2796</v>
      </c>
    </row>
    <row r="140" spans="1:9" x14ac:dyDescent="0.2">
      <c r="A140" s="263" t="s">
        <v>1258</v>
      </c>
      <c r="B140" s="263"/>
    </row>
    <row r="141" spans="1:9" ht="16" thickBot="1" x14ac:dyDescent="0.25">
      <c r="A141" s="167"/>
      <c r="B141" s="167"/>
      <c r="C141" s="167"/>
      <c r="D141" s="167"/>
      <c r="E141" s="167"/>
      <c r="F141" s="167"/>
      <c r="G141" s="167"/>
      <c r="H141" s="167"/>
      <c r="I141" s="167"/>
    </row>
    <row r="142" spans="1:9" ht="16" thickBot="1" x14ac:dyDescent="0.25">
      <c r="A142" s="258" t="s">
        <v>733</v>
      </c>
      <c r="B142" s="260"/>
    </row>
    <row r="143" spans="1:9" x14ac:dyDescent="0.2">
      <c r="A143" s="110" t="s">
        <v>1321</v>
      </c>
    </row>
    <row r="144" spans="1:9" x14ac:dyDescent="0.2">
      <c r="A144" s="154" t="s">
        <v>2778</v>
      </c>
    </row>
    <row r="145" spans="1:3" x14ac:dyDescent="0.2">
      <c r="A145" s="110" t="s">
        <v>1322</v>
      </c>
    </row>
    <row r="146" spans="1:3" x14ac:dyDescent="0.2">
      <c r="A146" s="110" t="s">
        <v>1323</v>
      </c>
    </row>
    <row r="147" spans="1:3" x14ac:dyDescent="0.2">
      <c r="A147" s="110" t="s">
        <v>1324</v>
      </c>
    </row>
    <row r="148" spans="1:3" x14ac:dyDescent="0.2">
      <c r="A148" s="110" t="s">
        <v>1311</v>
      </c>
    </row>
    <row r="149" spans="1:3" x14ac:dyDescent="0.2">
      <c r="A149" s="110" t="s">
        <v>1325</v>
      </c>
    </row>
    <row r="150" spans="1:3" x14ac:dyDescent="0.2">
      <c r="A150" s="110" t="s">
        <v>1326</v>
      </c>
    </row>
    <row r="151" spans="1:3" x14ac:dyDescent="0.2">
      <c r="A151" s="110" t="s">
        <v>1327</v>
      </c>
    </row>
    <row r="152" spans="1:3" x14ac:dyDescent="0.2">
      <c r="A152" s="110" t="s">
        <v>1328</v>
      </c>
    </row>
    <row r="153" spans="1:3" x14ac:dyDescent="0.2">
      <c r="A153" s="110" t="s">
        <v>1268</v>
      </c>
    </row>
    <row r="155" spans="1:3" x14ac:dyDescent="0.2">
      <c r="A155" s="117"/>
      <c r="B155" s="117" t="s">
        <v>1316</v>
      </c>
      <c r="C155" s="117" t="s">
        <v>1329</v>
      </c>
    </row>
    <row r="156" spans="1:3" x14ac:dyDescent="0.2">
      <c r="A156" s="112" t="s">
        <v>1330</v>
      </c>
      <c r="B156" s="112">
        <v>28</v>
      </c>
      <c r="C156" s="112">
        <v>73</v>
      </c>
    </row>
    <row r="157" spans="1:3" x14ac:dyDescent="0.2">
      <c r="A157" s="112" t="s">
        <v>1331</v>
      </c>
      <c r="B157" s="112">
        <v>55</v>
      </c>
      <c r="C157" s="112">
        <v>11</v>
      </c>
    </row>
    <row r="159" spans="1:3" x14ac:dyDescent="0.2">
      <c r="A159" s="110" t="s">
        <v>1332</v>
      </c>
    </row>
    <row r="160" spans="1:3" x14ac:dyDescent="0.2">
      <c r="A160" s="110" t="s">
        <v>2720</v>
      </c>
    </row>
    <row r="161" spans="1:9" x14ac:dyDescent="0.2">
      <c r="A161" s="168" t="s">
        <v>2788</v>
      </c>
    </row>
    <row r="162" spans="1:9" x14ac:dyDescent="0.2">
      <c r="A162" s="264" t="s">
        <v>1333</v>
      </c>
      <c r="B162" s="264"/>
    </row>
    <row r="163" spans="1:9" ht="16" thickBot="1" x14ac:dyDescent="0.25">
      <c r="A163" s="167"/>
      <c r="B163" s="167"/>
      <c r="C163" s="167"/>
      <c r="D163" s="167"/>
      <c r="E163" s="167"/>
      <c r="F163" s="167"/>
      <c r="G163" s="167"/>
      <c r="H163" s="167"/>
      <c r="I163" s="167"/>
    </row>
    <row r="164" spans="1:9" ht="16" thickBot="1" x14ac:dyDescent="0.25">
      <c r="A164" s="255" t="s">
        <v>734</v>
      </c>
      <c r="B164" s="257"/>
    </row>
    <row r="165" spans="1:9" x14ac:dyDescent="0.2">
      <c r="A165" s="110" t="s">
        <v>1334</v>
      </c>
    </row>
    <row r="166" spans="1:9" x14ac:dyDescent="0.2">
      <c r="A166" s="154" t="s">
        <v>2779</v>
      </c>
    </row>
    <row r="167" spans="1:9" x14ac:dyDescent="0.2">
      <c r="A167" s="110" t="s">
        <v>1335</v>
      </c>
    </row>
    <row r="168" spans="1:9" x14ac:dyDescent="0.2">
      <c r="A168" s="110" t="s">
        <v>1336</v>
      </c>
    </row>
    <row r="169" spans="1:9" x14ac:dyDescent="0.2">
      <c r="A169" s="110" t="s">
        <v>1337</v>
      </c>
    </row>
    <row r="170" spans="1:9" x14ac:dyDescent="0.2">
      <c r="A170" s="110" t="s">
        <v>1338</v>
      </c>
    </row>
    <row r="171" spans="1:9" x14ac:dyDescent="0.2">
      <c r="A171" s="110" t="s">
        <v>1339</v>
      </c>
    </row>
    <row r="172" spans="1:9" x14ac:dyDescent="0.2">
      <c r="A172" s="110" t="s">
        <v>1340</v>
      </c>
    </row>
    <row r="173" spans="1:9" x14ac:dyDescent="0.2">
      <c r="A173" s="110" t="s">
        <v>1341</v>
      </c>
    </row>
    <row r="174" spans="1:9" x14ac:dyDescent="0.2">
      <c r="A174" s="110" t="s">
        <v>1342</v>
      </c>
    </row>
    <row r="175" spans="1:9" x14ac:dyDescent="0.2">
      <c r="A175" s="110" t="s">
        <v>1268</v>
      </c>
    </row>
    <row r="177" spans="1:9" x14ac:dyDescent="0.2">
      <c r="A177" s="119"/>
      <c r="B177" s="117" t="s">
        <v>1269</v>
      </c>
      <c r="C177" s="117" t="s">
        <v>1317</v>
      </c>
    </row>
    <row r="178" spans="1:9" x14ac:dyDescent="0.2">
      <c r="A178" s="118" t="s">
        <v>1318</v>
      </c>
      <c r="B178" s="112">
        <v>126</v>
      </c>
      <c r="C178" s="112">
        <v>4</v>
      </c>
    </row>
    <row r="179" spans="1:9" x14ac:dyDescent="0.2">
      <c r="A179" s="118" t="s">
        <v>1343</v>
      </c>
      <c r="B179" s="112">
        <v>1</v>
      </c>
      <c r="C179" s="112">
        <v>91</v>
      </c>
    </row>
    <row r="181" spans="1:9" x14ac:dyDescent="0.2">
      <c r="A181" s="110" t="s">
        <v>1344</v>
      </c>
    </row>
    <row r="182" spans="1:9" x14ac:dyDescent="0.2">
      <c r="A182" s="110" t="s">
        <v>1345</v>
      </c>
    </row>
    <row r="183" spans="1:9" x14ac:dyDescent="0.2">
      <c r="A183" s="173" t="s">
        <v>2797</v>
      </c>
    </row>
    <row r="184" spans="1:9" x14ac:dyDescent="0.2">
      <c r="A184" s="263" t="s">
        <v>1258</v>
      </c>
      <c r="B184" s="263"/>
    </row>
    <row r="185" spans="1:9" ht="16" thickBot="1" x14ac:dyDescent="0.25">
      <c r="A185" s="167"/>
      <c r="B185" s="167"/>
      <c r="C185" s="167"/>
      <c r="D185" s="167"/>
      <c r="E185" s="167"/>
      <c r="F185" s="167"/>
      <c r="G185" s="167"/>
      <c r="H185" s="167"/>
      <c r="I185" s="167"/>
    </row>
    <row r="186" spans="1:9" ht="16" thickBot="1" x14ac:dyDescent="0.25">
      <c r="A186" s="255" t="s">
        <v>735</v>
      </c>
      <c r="B186" s="257"/>
      <c r="C186" s="115"/>
      <c r="D186" s="115"/>
      <c r="E186" s="115"/>
      <c r="F186" s="115"/>
      <c r="G186" s="115"/>
      <c r="H186" s="115"/>
      <c r="I186" s="115"/>
    </row>
    <row r="187" spans="1:9" x14ac:dyDescent="0.2">
      <c r="A187" s="110" t="s">
        <v>1346</v>
      </c>
      <c r="E187" s="115"/>
      <c r="F187" s="115"/>
      <c r="G187" s="115"/>
      <c r="H187" s="115"/>
      <c r="I187" s="115"/>
    </row>
    <row r="188" spans="1:9" x14ac:dyDescent="0.2">
      <c r="A188" s="110" t="s">
        <v>1347</v>
      </c>
      <c r="E188" s="115"/>
      <c r="F188" s="115"/>
      <c r="G188" s="115"/>
      <c r="H188" s="115"/>
      <c r="I188" s="115"/>
    </row>
    <row r="189" spans="1:9" x14ac:dyDescent="0.2">
      <c r="A189" s="154" t="s">
        <v>2742</v>
      </c>
      <c r="E189" s="115"/>
      <c r="F189" s="115"/>
      <c r="G189" s="115"/>
      <c r="H189" s="115"/>
      <c r="I189" s="115"/>
    </row>
    <row r="190" spans="1:9" x14ac:dyDescent="0.2">
      <c r="A190" s="110" t="s">
        <v>1348</v>
      </c>
      <c r="E190" s="115"/>
      <c r="F190" s="115"/>
      <c r="G190" s="115"/>
      <c r="H190" s="115"/>
      <c r="I190" s="115"/>
    </row>
    <row r="191" spans="1:9" x14ac:dyDescent="0.2">
      <c r="E191" s="115"/>
      <c r="F191" s="115"/>
      <c r="G191" s="115"/>
      <c r="H191" s="115"/>
      <c r="I191" s="115"/>
    </row>
    <row r="192" spans="1:9" x14ac:dyDescent="0.2">
      <c r="A192" s="119"/>
      <c r="B192" s="117" t="s">
        <v>1349</v>
      </c>
      <c r="C192" s="117" t="s">
        <v>1255</v>
      </c>
      <c r="E192" s="115"/>
      <c r="F192" s="115"/>
      <c r="G192" s="115"/>
      <c r="H192" s="115"/>
      <c r="I192" s="115"/>
    </row>
    <row r="193" spans="1:9" x14ac:dyDescent="0.2">
      <c r="A193" s="118" t="s">
        <v>1350</v>
      </c>
      <c r="B193" s="112">
        <v>8</v>
      </c>
      <c r="C193" s="112">
        <v>86</v>
      </c>
      <c r="D193" s="110" t="s">
        <v>1351</v>
      </c>
      <c r="E193" s="115"/>
      <c r="F193" s="115"/>
      <c r="G193" s="115"/>
      <c r="H193" s="115"/>
      <c r="I193" s="115"/>
    </row>
    <row r="194" spans="1:9" x14ac:dyDescent="0.2">
      <c r="A194" s="118" t="s">
        <v>1352</v>
      </c>
      <c r="B194" s="112">
        <v>109</v>
      </c>
      <c r="C194" s="112">
        <v>0</v>
      </c>
      <c r="E194" s="115"/>
      <c r="F194" s="115"/>
      <c r="G194" s="115"/>
      <c r="H194" s="115"/>
      <c r="I194" s="115"/>
    </row>
    <row r="195" spans="1:9" x14ac:dyDescent="0.2">
      <c r="A195" s="174" t="s">
        <v>2798</v>
      </c>
      <c r="E195" s="115"/>
      <c r="F195" s="115"/>
      <c r="G195" s="115"/>
      <c r="H195" s="115"/>
      <c r="I195" s="115"/>
    </row>
    <row r="196" spans="1:9" x14ac:dyDescent="0.2">
      <c r="A196" s="115"/>
      <c r="B196" s="115"/>
      <c r="C196" s="115"/>
      <c r="D196" s="115"/>
      <c r="E196" s="115"/>
      <c r="F196" s="115"/>
      <c r="G196" s="115"/>
      <c r="H196" s="115"/>
      <c r="I196" s="115"/>
    </row>
    <row r="197" spans="1:9" x14ac:dyDescent="0.2">
      <c r="A197" s="110" t="s">
        <v>1353</v>
      </c>
      <c r="B197" s="115"/>
      <c r="C197" s="115"/>
      <c r="D197" s="115"/>
      <c r="E197" s="115"/>
      <c r="F197" s="115"/>
      <c r="G197" s="115"/>
      <c r="H197" s="115"/>
      <c r="I197" s="115"/>
    </row>
    <row r="198" spans="1:9" x14ac:dyDescent="0.2">
      <c r="A198" s="110" t="s">
        <v>1354</v>
      </c>
      <c r="B198" s="115"/>
      <c r="C198" s="115"/>
      <c r="D198" s="115"/>
      <c r="E198" s="115"/>
      <c r="F198" s="115"/>
      <c r="G198" s="115"/>
      <c r="H198" s="115"/>
      <c r="I198" s="115"/>
    </row>
    <row r="199" spans="1:9" x14ac:dyDescent="0.2">
      <c r="A199" s="110" t="s">
        <v>1355</v>
      </c>
      <c r="B199" s="115"/>
      <c r="C199" s="115"/>
      <c r="D199" s="115"/>
      <c r="E199" s="115"/>
      <c r="F199" s="115"/>
      <c r="G199" s="115"/>
      <c r="H199" s="115"/>
      <c r="I199" s="115"/>
    </row>
    <row r="200" spans="1:9" x14ac:dyDescent="0.2">
      <c r="A200" s="110" t="s">
        <v>1356</v>
      </c>
      <c r="B200" s="115"/>
      <c r="C200" s="115"/>
      <c r="D200" s="115"/>
      <c r="E200" s="115"/>
      <c r="F200" s="115"/>
      <c r="G200" s="115"/>
      <c r="H200" s="115"/>
      <c r="I200" s="115"/>
    </row>
    <row r="201" spans="1:9" x14ac:dyDescent="0.2">
      <c r="A201" s="115"/>
      <c r="B201" s="115"/>
      <c r="C201" s="115"/>
      <c r="D201" s="115"/>
      <c r="E201" s="115"/>
      <c r="F201" s="115"/>
      <c r="G201" s="115"/>
      <c r="H201" s="115"/>
      <c r="I201" s="115"/>
    </row>
    <row r="202" spans="1:9" x14ac:dyDescent="0.2">
      <c r="A202" s="119"/>
      <c r="B202" s="117" t="s">
        <v>1350</v>
      </c>
      <c r="C202" s="117" t="s">
        <v>1352</v>
      </c>
      <c r="D202" s="115"/>
      <c r="E202" s="115"/>
      <c r="F202" s="115"/>
      <c r="G202" s="115"/>
      <c r="H202" s="115"/>
      <c r="I202" s="115"/>
    </row>
    <row r="203" spans="1:9" x14ac:dyDescent="0.2">
      <c r="A203" s="118" t="s">
        <v>1357</v>
      </c>
      <c r="B203" s="112">
        <v>21</v>
      </c>
      <c r="C203" s="112">
        <v>52</v>
      </c>
      <c r="D203" s="115"/>
      <c r="E203" s="115"/>
      <c r="F203" s="115"/>
      <c r="G203" s="115"/>
      <c r="H203" s="115"/>
      <c r="I203" s="115"/>
    </row>
    <row r="204" spans="1:9" x14ac:dyDescent="0.2">
      <c r="A204" s="118" t="s">
        <v>1358</v>
      </c>
      <c r="B204" s="112">
        <v>44</v>
      </c>
      <c r="C204" s="112">
        <v>3</v>
      </c>
      <c r="D204" s="115"/>
      <c r="E204" s="115"/>
      <c r="F204" s="115"/>
      <c r="G204" s="115"/>
      <c r="H204" s="115"/>
      <c r="I204" s="115"/>
    </row>
    <row r="205" spans="1:9" x14ac:dyDescent="0.2">
      <c r="A205" s="174" t="s">
        <v>2799</v>
      </c>
      <c r="D205" s="115"/>
      <c r="E205" s="115"/>
      <c r="F205" s="115"/>
      <c r="G205" s="115"/>
      <c r="H205" s="115"/>
      <c r="I205" s="115"/>
    </row>
    <row r="206" spans="1:9" x14ac:dyDescent="0.2">
      <c r="D206" s="115"/>
      <c r="E206" s="115"/>
      <c r="F206" s="115"/>
      <c r="G206" s="115"/>
      <c r="H206" s="115"/>
      <c r="I206" s="115"/>
    </row>
    <row r="207" spans="1:9" x14ac:dyDescent="0.2">
      <c r="A207" s="110" t="s">
        <v>1359</v>
      </c>
      <c r="D207" s="115"/>
      <c r="E207" s="115"/>
      <c r="F207" s="115"/>
      <c r="G207" s="115"/>
      <c r="H207" s="115"/>
      <c r="I207" s="115"/>
    </row>
    <row r="208" spans="1:9" x14ac:dyDescent="0.2">
      <c r="A208" s="113" t="s">
        <v>1360</v>
      </c>
      <c r="B208" s="115"/>
      <c r="C208" s="115"/>
      <c r="D208" s="115"/>
      <c r="E208" s="115"/>
      <c r="F208" s="115"/>
      <c r="G208" s="115"/>
      <c r="H208" s="115"/>
      <c r="I208" s="115"/>
    </row>
    <row r="209" spans="1:9" x14ac:dyDescent="0.2">
      <c r="A209" s="110" t="s">
        <v>1361</v>
      </c>
      <c r="B209" s="115"/>
      <c r="C209" s="115"/>
      <c r="D209" s="115"/>
      <c r="E209" s="115"/>
      <c r="F209" s="115"/>
      <c r="G209" s="115"/>
      <c r="H209" s="115"/>
      <c r="I209" s="115"/>
    </row>
    <row r="210" spans="1:9" x14ac:dyDescent="0.2">
      <c r="A210" s="110" t="s">
        <v>1362</v>
      </c>
      <c r="B210" s="115"/>
      <c r="C210" s="115"/>
      <c r="D210" s="115"/>
      <c r="E210" s="115"/>
      <c r="F210" s="115"/>
      <c r="G210" s="115"/>
      <c r="H210" s="115"/>
      <c r="I210" s="115"/>
    </row>
    <row r="211" spans="1:9" x14ac:dyDescent="0.2">
      <c r="A211" s="263" t="s">
        <v>1258</v>
      </c>
      <c r="B211" s="263"/>
      <c r="C211" s="115"/>
      <c r="D211" s="115"/>
      <c r="E211" s="115"/>
      <c r="F211" s="115"/>
      <c r="G211" s="115"/>
      <c r="H211" s="115"/>
      <c r="I211" s="115"/>
    </row>
    <row r="212" spans="1:9" ht="16" thickBot="1" x14ac:dyDescent="0.25">
      <c r="A212" s="167"/>
      <c r="B212" s="167"/>
      <c r="C212" s="167"/>
      <c r="D212" s="167"/>
      <c r="E212" s="167"/>
      <c r="F212" s="167"/>
      <c r="G212" s="167"/>
      <c r="H212" s="167"/>
      <c r="I212" s="167"/>
    </row>
    <row r="213" spans="1:9" ht="16" thickBot="1" x14ac:dyDescent="0.25">
      <c r="A213" s="258" t="s">
        <v>736</v>
      </c>
      <c r="B213" s="260"/>
    </row>
    <row r="214" spans="1:9" x14ac:dyDescent="0.2">
      <c r="A214" s="169" t="s">
        <v>2725</v>
      </c>
      <c r="B214" s="116"/>
    </row>
    <row r="215" spans="1:9" x14ac:dyDescent="0.2">
      <c r="A215" s="110" t="s">
        <v>1364</v>
      </c>
    </row>
    <row r="216" spans="1:9" x14ac:dyDescent="0.2">
      <c r="A216" s="110" t="s">
        <v>1365</v>
      </c>
    </row>
    <row r="217" spans="1:9" x14ac:dyDescent="0.2">
      <c r="A217" s="110" t="s">
        <v>1366</v>
      </c>
    </row>
    <row r="218" spans="1:9" x14ac:dyDescent="0.2">
      <c r="A218" s="110" t="s">
        <v>1367</v>
      </c>
    </row>
    <row r="219" spans="1:9" x14ac:dyDescent="0.2">
      <c r="A219" s="110" t="s">
        <v>1368</v>
      </c>
    </row>
    <row r="220" spans="1:9" x14ac:dyDescent="0.2">
      <c r="A220" s="110" t="s">
        <v>1268</v>
      </c>
    </row>
    <row r="222" spans="1:9" x14ac:dyDescent="0.2">
      <c r="A222" s="119"/>
      <c r="B222" s="117" t="s">
        <v>1369</v>
      </c>
      <c r="C222" s="117" t="s">
        <v>1370</v>
      </c>
    </row>
    <row r="223" spans="1:9" x14ac:dyDescent="0.2">
      <c r="A223" s="118" t="s">
        <v>1269</v>
      </c>
      <c r="B223" s="112">
        <v>60</v>
      </c>
      <c r="C223" s="112">
        <v>0</v>
      </c>
    </row>
    <row r="224" spans="1:9" x14ac:dyDescent="0.2">
      <c r="A224" s="118" t="s">
        <v>1317</v>
      </c>
      <c r="B224" s="112">
        <v>0</v>
      </c>
      <c r="C224" s="112">
        <v>46</v>
      </c>
    </row>
    <row r="226" spans="1:9" x14ac:dyDescent="0.2">
      <c r="A226" s="174" t="s">
        <v>2800</v>
      </c>
    </row>
    <row r="227" spans="1:9" x14ac:dyDescent="0.2">
      <c r="A227" s="263" t="s">
        <v>1258</v>
      </c>
      <c r="B227" s="263"/>
    </row>
    <row r="228" spans="1:9" ht="16" thickBot="1" x14ac:dyDescent="0.25">
      <c r="A228" s="167"/>
      <c r="B228" s="167"/>
      <c r="C228" s="167"/>
      <c r="D228" s="167"/>
      <c r="E228" s="167"/>
      <c r="F228" s="167"/>
      <c r="G228" s="167"/>
      <c r="H228" s="167"/>
      <c r="I228" s="167"/>
    </row>
    <row r="229" spans="1:9" ht="16" thickBot="1" x14ac:dyDescent="0.25">
      <c r="A229" s="255" t="s">
        <v>740</v>
      </c>
      <c r="B229" s="257"/>
    </row>
    <row r="230" spans="1:9" x14ac:dyDescent="0.2">
      <c r="A230" s="110" t="s">
        <v>1371</v>
      </c>
    </row>
    <row r="231" spans="1:9" x14ac:dyDescent="0.2">
      <c r="A231" s="154" t="s">
        <v>2743</v>
      </c>
    </row>
    <row r="232" spans="1:9" x14ac:dyDescent="0.2">
      <c r="A232" s="110" t="s">
        <v>1372</v>
      </c>
    </row>
    <row r="233" spans="1:9" x14ac:dyDescent="0.2">
      <c r="A233" s="110" t="s">
        <v>1373</v>
      </c>
    </row>
    <row r="234" spans="1:9" x14ac:dyDescent="0.2">
      <c r="A234" s="110" t="s">
        <v>1374</v>
      </c>
    </row>
    <row r="235" spans="1:9" x14ac:dyDescent="0.2">
      <c r="A235" s="110" t="s">
        <v>1375</v>
      </c>
    </row>
    <row r="236" spans="1:9" x14ac:dyDescent="0.2">
      <c r="A236" s="110" t="s">
        <v>1355</v>
      </c>
    </row>
    <row r="237" spans="1:9" x14ac:dyDescent="0.2">
      <c r="A237" s="110" t="s">
        <v>1376</v>
      </c>
    </row>
    <row r="238" spans="1:9" x14ac:dyDescent="0.2">
      <c r="A238" s="110" t="s">
        <v>1377</v>
      </c>
    </row>
    <row r="239" spans="1:9" x14ac:dyDescent="0.2">
      <c r="A239" s="110" t="s">
        <v>1378</v>
      </c>
    </row>
    <row r="240" spans="1:9" x14ac:dyDescent="0.2">
      <c r="A240" s="110" t="s">
        <v>1268</v>
      </c>
    </row>
    <row r="242" spans="1:9" x14ac:dyDescent="0.2">
      <c r="A242" s="119"/>
      <c r="B242" s="117" t="s">
        <v>1379</v>
      </c>
      <c r="C242" s="117" t="s">
        <v>1317</v>
      </c>
    </row>
    <row r="243" spans="1:9" x14ac:dyDescent="0.2">
      <c r="A243" s="118" t="s">
        <v>1318</v>
      </c>
      <c r="B243" s="112">
        <v>191</v>
      </c>
      <c r="C243" s="112">
        <v>24</v>
      </c>
    </row>
    <row r="244" spans="1:9" x14ac:dyDescent="0.2">
      <c r="A244" s="118" t="s">
        <v>1343</v>
      </c>
      <c r="B244" s="112">
        <v>15</v>
      </c>
      <c r="C244" s="112">
        <v>231</v>
      </c>
    </row>
    <row r="246" spans="1:9" x14ac:dyDescent="0.2">
      <c r="A246" s="110" t="s">
        <v>1380</v>
      </c>
    </row>
    <row r="247" spans="1:9" x14ac:dyDescent="0.2">
      <c r="A247" s="110" t="s">
        <v>1381</v>
      </c>
    </row>
    <row r="248" spans="1:9" x14ac:dyDescent="0.2">
      <c r="A248" s="175" t="s">
        <v>2801</v>
      </c>
    </row>
    <row r="249" spans="1:9" x14ac:dyDescent="0.2">
      <c r="A249" s="264" t="s">
        <v>1333</v>
      </c>
      <c r="B249" s="264"/>
    </row>
    <row r="250" spans="1:9" ht="16" thickBot="1" x14ac:dyDescent="0.25">
      <c r="A250" s="167"/>
      <c r="B250" s="167"/>
      <c r="C250" s="167"/>
      <c r="D250" s="167"/>
      <c r="E250" s="167"/>
      <c r="F250" s="167"/>
      <c r="G250" s="167"/>
      <c r="H250" s="167"/>
      <c r="I250" s="167"/>
    </row>
    <row r="251" spans="1:9" ht="16" thickBot="1" x14ac:dyDescent="0.25">
      <c r="A251" s="258" t="s">
        <v>747</v>
      </c>
      <c r="B251" s="260"/>
    </row>
    <row r="252" spans="1:9" x14ac:dyDescent="0.2">
      <c r="A252" s="110" t="s">
        <v>1382</v>
      </c>
    </row>
    <row r="253" spans="1:9" x14ac:dyDescent="0.2">
      <c r="A253" s="154" t="s">
        <v>2744</v>
      </c>
    </row>
    <row r="254" spans="1:9" x14ac:dyDescent="0.2">
      <c r="A254" s="110" t="s">
        <v>1383</v>
      </c>
    </row>
    <row r="255" spans="1:9" x14ac:dyDescent="0.2">
      <c r="A255" s="110" t="s">
        <v>1384</v>
      </c>
    </row>
    <row r="256" spans="1:9" x14ac:dyDescent="0.2">
      <c r="A256" s="110" t="s">
        <v>1385</v>
      </c>
    </row>
    <row r="257" spans="1:11" x14ac:dyDescent="0.2">
      <c r="A257" s="110" t="s">
        <v>1302</v>
      </c>
    </row>
    <row r="258" spans="1:11" x14ac:dyDescent="0.2">
      <c r="A258" s="110" t="s">
        <v>1264</v>
      </c>
    </row>
    <row r="259" spans="1:11" x14ac:dyDescent="0.2">
      <c r="A259" s="110" t="s">
        <v>1386</v>
      </c>
    </row>
    <row r="260" spans="1:11" x14ac:dyDescent="0.2">
      <c r="A260" s="110" t="s">
        <v>1387</v>
      </c>
    </row>
    <row r="261" spans="1:11" x14ac:dyDescent="0.2">
      <c r="A261" s="110" t="s">
        <v>1388</v>
      </c>
    </row>
    <row r="262" spans="1:11" x14ac:dyDescent="0.2">
      <c r="A262" s="110" t="s">
        <v>1268</v>
      </c>
    </row>
    <row r="264" spans="1:11" x14ac:dyDescent="0.2">
      <c r="A264" s="119"/>
      <c r="B264" s="117" t="s">
        <v>1269</v>
      </c>
      <c r="C264" s="117" t="s">
        <v>1282</v>
      </c>
    </row>
    <row r="265" spans="1:11" x14ac:dyDescent="0.2">
      <c r="A265" s="118" t="s">
        <v>1318</v>
      </c>
      <c r="B265" s="112">
        <v>9</v>
      </c>
      <c r="C265" s="112">
        <v>278</v>
      </c>
    </row>
    <row r="266" spans="1:11" x14ac:dyDescent="0.2">
      <c r="A266" s="118" t="s">
        <v>1255</v>
      </c>
      <c r="B266" s="112">
        <v>213</v>
      </c>
      <c r="C266" s="112">
        <v>5</v>
      </c>
    </row>
    <row r="268" spans="1:11" x14ac:dyDescent="0.2">
      <c r="A268" s="110" t="s">
        <v>1389</v>
      </c>
    </row>
    <row r="269" spans="1:11" x14ac:dyDescent="0.2">
      <c r="A269" s="110" t="s">
        <v>1390</v>
      </c>
    </row>
    <row r="270" spans="1:11" x14ac:dyDescent="0.2">
      <c r="A270" s="175" t="s">
        <v>2802</v>
      </c>
      <c r="K270" s="143" t="s">
        <v>2727</v>
      </c>
    </row>
    <row r="271" spans="1:11" x14ac:dyDescent="0.2">
      <c r="A271" s="263" t="s">
        <v>1258</v>
      </c>
      <c r="B271" s="263"/>
    </row>
    <row r="272" spans="1:11" ht="16" thickBot="1" x14ac:dyDescent="0.25">
      <c r="A272" s="167"/>
      <c r="B272" s="167"/>
      <c r="C272" s="167"/>
      <c r="D272" s="167"/>
      <c r="E272" s="167"/>
      <c r="F272" s="167"/>
      <c r="G272" s="167"/>
      <c r="H272" s="167"/>
      <c r="I272" s="167"/>
    </row>
    <row r="273" spans="1:9" ht="16" thickBot="1" x14ac:dyDescent="0.25">
      <c r="A273" s="255" t="s">
        <v>748</v>
      </c>
      <c r="B273" s="257"/>
    </row>
    <row r="274" spans="1:9" x14ac:dyDescent="0.2">
      <c r="A274" s="169" t="s">
        <v>2726</v>
      </c>
      <c r="B274" s="170"/>
    </row>
    <row r="275" spans="1:9" x14ac:dyDescent="0.2">
      <c r="A275" s="110" t="s">
        <v>1391</v>
      </c>
    </row>
    <row r="276" spans="1:9" x14ac:dyDescent="0.2">
      <c r="A276" s="110" t="s">
        <v>1392</v>
      </c>
    </row>
    <row r="277" spans="1:9" x14ac:dyDescent="0.2">
      <c r="A277" s="110" t="s">
        <v>1393</v>
      </c>
      <c r="B277" s="123"/>
      <c r="C277" s="123"/>
      <c r="D277" s="123"/>
      <c r="E277" s="123"/>
    </row>
    <row r="278" spans="1:9" x14ac:dyDescent="0.2">
      <c r="A278" s="110" t="s">
        <v>1312</v>
      </c>
      <c r="B278" s="123"/>
      <c r="C278" s="123"/>
      <c r="D278" s="123"/>
      <c r="E278" s="123"/>
    </row>
    <row r="279" spans="1:9" x14ac:dyDescent="0.2">
      <c r="A279" s="110" t="s">
        <v>1394</v>
      </c>
      <c r="B279" s="123"/>
      <c r="C279" s="123"/>
      <c r="D279" s="123"/>
      <c r="E279" s="123"/>
    </row>
    <row r="280" spans="1:9" x14ac:dyDescent="0.2">
      <c r="A280" s="110" t="s">
        <v>1268</v>
      </c>
      <c r="B280" s="123"/>
      <c r="C280" s="123"/>
      <c r="D280" s="123"/>
      <c r="E280" s="123"/>
    </row>
    <row r="281" spans="1:9" x14ac:dyDescent="0.2">
      <c r="B281" s="123"/>
      <c r="C281" s="123"/>
      <c r="D281" s="123"/>
      <c r="E281" s="123"/>
    </row>
    <row r="282" spans="1:9" x14ac:dyDescent="0.2">
      <c r="A282" s="119"/>
      <c r="B282" s="171" t="s">
        <v>1395</v>
      </c>
      <c r="C282" s="172" t="s">
        <v>1396</v>
      </c>
      <c r="D282" s="123"/>
      <c r="E282" s="123"/>
    </row>
    <row r="283" spans="1:9" x14ac:dyDescent="0.2">
      <c r="A283" s="118" t="s">
        <v>1294</v>
      </c>
      <c r="B283" s="112">
        <v>100</v>
      </c>
      <c r="C283" s="112">
        <v>142</v>
      </c>
      <c r="D283" s="123"/>
      <c r="E283" s="123"/>
    </row>
    <row r="284" spans="1:9" x14ac:dyDescent="0.2">
      <c r="A284" s="118" t="s">
        <v>1270</v>
      </c>
      <c r="B284" s="112">
        <v>170</v>
      </c>
      <c r="C284" s="112">
        <v>36</v>
      </c>
      <c r="D284" s="123"/>
      <c r="E284" s="123"/>
    </row>
    <row r="285" spans="1:9" x14ac:dyDescent="0.2">
      <c r="A285" s="123"/>
      <c r="B285" s="123"/>
      <c r="C285" s="123"/>
      <c r="D285" s="123"/>
      <c r="E285" s="123"/>
    </row>
    <row r="286" spans="1:9" x14ac:dyDescent="0.2">
      <c r="A286" s="175" t="s">
        <v>2803</v>
      </c>
      <c r="B286" s="123"/>
      <c r="C286" s="123"/>
      <c r="D286" s="123"/>
      <c r="E286" s="123"/>
    </row>
    <row r="287" spans="1:9" x14ac:dyDescent="0.2">
      <c r="A287" s="263" t="s">
        <v>1258</v>
      </c>
      <c r="B287" s="263"/>
    </row>
    <row r="288" spans="1:9" ht="16" thickBot="1" x14ac:dyDescent="0.25">
      <c r="A288" s="167"/>
      <c r="B288" s="167"/>
      <c r="C288" s="167"/>
      <c r="D288" s="167"/>
      <c r="E288" s="167"/>
      <c r="F288" s="167"/>
      <c r="G288" s="167"/>
      <c r="H288" s="167"/>
      <c r="I288" s="167"/>
    </row>
    <row r="289" spans="1:3" ht="16" thickBot="1" x14ac:dyDescent="0.25">
      <c r="A289" s="255" t="s">
        <v>749</v>
      </c>
      <c r="B289" s="257"/>
    </row>
    <row r="290" spans="1:3" x14ac:dyDescent="0.2">
      <c r="A290" s="110" t="s">
        <v>1397</v>
      </c>
    </row>
    <row r="291" spans="1:3" x14ac:dyDescent="0.2">
      <c r="A291" s="154" t="s">
        <v>2745</v>
      </c>
    </row>
    <row r="292" spans="1:3" x14ac:dyDescent="0.2">
      <c r="A292" s="110" t="s">
        <v>1398</v>
      </c>
    </row>
    <row r="293" spans="1:3" x14ac:dyDescent="0.2">
      <c r="A293" s="110" t="s">
        <v>1399</v>
      </c>
    </row>
    <row r="294" spans="1:3" x14ac:dyDescent="0.2">
      <c r="A294" s="110" t="s">
        <v>1400</v>
      </c>
    </row>
    <row r="295" spans="1:3" x14ac:dyDescent="0.2">
      <c r="A295" s="110" t="s">
        <v>1289</v>
      </c>
    </row>
    <row r="296" spans="1:3" x14ac:dyDescent="0.2">
      <c r="A296" s="110" t="s">
        <v>1290</v>
      </c>
    </row>
    <row r="297" spans="1:3" x14ac:dyDescent="0.2">
      <c r="A297" s="110" t="s">
        <v>1401</v>
      </c>
    </row>
    <row r="298" spans="1:3" x14ac:dyDescent="0.2">
      <c r="A298" s="110" t="s">
        <v>1314</v>
      </c>
    </row>
    <row r="299" spans="1:3" x14ac:dyDescent="0.2">
      <c r="A299" s="110" t="s">
        <v>1402</v>
      </c>
    </row>
    <row r="300" spans="1:3" x14ac:dyDescent="0.2">
      <c r="A300" s="110" t="s">
        <v>1268</v>
      </c>
    </row>
    <row r="302" spans="1:3" x14ac:dyDescent="0.2">
      <c r="A302" s="119"/>
      <c r="B302" s="117" t="s">
        <v>1316</v>
      </c>
      <c r="C302" s="117" t="s">
        <v>1317</v>
      </c>
    </row>
    <row r="303" spans="1:3" x14ac:dyDescent="0.2">
      <c r="A303" s="118" t="s">
        <v>1295</v>
      </c>
      <c r="B303" s="112">
        <v>185</v>
      </c>
      <c r="C303" s="112">
        <v>62</v>
      </c>
    </row>
    <row r="304" spans="1:3" x14ac:dyDescent="0.2">
      <c r="A304" s="118" t="s">
        <v>1255</v>
      </c>
      <c r="B304" s="112">
        <v>42</v>
      </c>
      <c r="C304" s="112">
        <v>175</v>
      </c>
    </row>
    <row r="306" spans="1:9" x14ac:dyDescent="0.2">
      <c r="A306" s="110" t="s">
        <v>1403</v>
      </c>
    </row>
    <row r="307" spans="1:9" x14ac:dyDescent="0.2">
      <c r="A307" s="110" t="s">
        <v>1404</v>
      </c>
    </row>
    <row r="308" spans="1:9" x14ac:dyDescent="0.2">
      <c r="A308" s="175" t="s">
        <v>2804</v>
      </c>
    </row>
    <row r="309" spans="1:9" x14ac:dyDescent="0.2">
      <c r="A309" s="263" t="s">
        <v>1333</v>
      </c>
      <c r="B309" s="263"/>
    </row>
    <row r="310" spans="1:9" ht="16" thickBot="1" x14ac:dyDescent="0.25">
      <c r="A310" s="167"/>
      <c r="B310" s="167"/>
      <c r="C310" s="167"/>
      <c r="D310" s="167"/>
      <c r="E310" s="167"/>
      <c r="F310" s="167"/>
      <c r="G310" s="167"/>
      <c r="H310" s="167"/>
      <c r="I310" s="167"/>
    </row>
    <row r="311" spans="1:9" ht="16" thickBot="1" x14ac:dyDescent="0.25">
      <c r="A311" s="255" t="s">
        <v>751</v>
      </c>
      <c r="B311" s="257"/>
    </row>
    <row r="312" spans="1:9" x14ac:dyDescent="0.2">
      <c r="A312" s="110" t="s">
        <v>1405</v>
      </c>
    </row>
    <row r="313" spans="1:9" x14ac:dyDescent="0.2">
      <c r="A313" s="154" t="s">
        <v>2746</v>
      </c>
    </row>
    <row r="314" spans="1:9" x14ac:dyDescent="0.2">
      <c r="A314" s="110" t="s">
        <v>1406</v>
      </c>
    </row>
    <row r="315" spans="1:9" x14ac:dyDescent="0.2">
      <c r="A315" s="110" t="s">
        <v>1407</v>
      </c>
    </row>
    <row r="316" spans="1:9" x14ac:dyDescent="0.2">
      <c r="A316" s="110" t="s">
        <v>1408</v>
      </c>
    </row>
    <row r="317" spans="1:9" x14ac:dyDescent="0.2">
      <c r="A317" s="110" t="s">
        <v>1302</v>
      </c>
    </row>
    <row r="318" spans="1:9" x14ac:dyDescent="0.2">
      <c r="A318" s="110" t="s">
        <v>1355</v>
      </c>
    </row>
    <row r="319" spans="1:9" x14ac:dyDescent="0.2">
      <c r="A319" s="110" t="s">
        <v>1409</v>
      </c>
    </row>
    <row r="320" spans="1:9" x14ac:dyDescent="0.2">
      <c r="A320" s="110" t="s">
        <v>1280</v>
      </c>
    </row>
    <row r="321" spans="1:9" x14ac:dyDescent="0.2">
      <c r="A321" s="110" t="s">
        <v>1410</v>
      </c>
    </row>
    <row r="322" spans="1:9" x14ac:dyDescent="0.2">
      <c r="A322" s="110" t="s">
        <v>1268</v>
      </c>
    </row>
    <row r="324" spans="1:9" x14ac:dyDescent="0.2">
      <c r="A324" s="119"/>
      <c r="B324" s="117" t="s">
        <v>1269</v>
      </c>
      <c r="C324" s="117" t="s">
        <v>1282</v>
      </c>
    </row>
    <row r="325" spans="1:9" x14ac:dyDescent="0.2">
      <c r="A325" s="118" t="s">
        <v>1254</v>
      </c>
      <c r="B325" s="112">
        <v>94</v>
      </c>
      <c r="C325" s="112">
        <v>6</v>
      </c>
    </row>
    <row r="326" spans="1:9" x14ac:dyDescent="0.2">
      <c r="A326" s="118" t="s">
        <v>1271</v>
      </c>
      <c r="B326" s="112">
        <v>6</v>
      </c>
      <c r="C326" s="112">
        <v>90</v>
      </c>
    </row>
    <row r="328" spans="1:9" x14ac:dyDescent="0.2">
      <c r="A328" s="110" t="s">
        <v>1411</v>
      </c>
    </row>
    <row r="329" spans="1:9" x14ac:dyDescent="0.2">
      <c r="A329" s="110" t="s">
        <v>1412</v>
      </c>
    </row>
    <row r="330" spans="1:9" x14ac:dyDescent="0.2">
      <c r="A330" s="175" t="s">
        <v>2805</v>
      </c>
    </row>
    <row r="331" spans="1:9" x14ac:dyDescent="0.2">
      <c r="A331" s="263" t="s">
        <v>1258</v>
      </c>
      <c r="B331" s="263"/>
    </row>
    <row r="332" spans="1:9" ht="16" thickBot="1" x14ac:dyDescent="0.25">
      <c r="A332" s="167"/>
      <c r="B332" s="167"/>
      <c r="C332" s="167"/>
      <c r="D332" s="167"/>
      <c r="E332" s="167"/>
      <c r="F332" s="167"/>
      <c r="G332" s="167"/>
      <c r="H332" s="167"/>
      <c r="I332" s="167"/>
    </row>
    <row r="333" spans="1:9" ht="16" thickBot="1" x14ac:dyDescent="0.25">
      <c r="A333" s="255" t="s">
        <v>752</v>
      </c>
      <c r="B333" s="257"/>
    </row>
    <row r="334" spans="1:9" x14ac:dyDescent="0.2">
      <c r="A334" s="110" t="s">
        <v>1413</v>
      </c>
    </row>
    <row r="335" spans="1:9" x14ac:dyDescent="0.2">
      <c r="A335" s="154" t="s">
        <v>2747</v>
      </c>
    </row>
    <row r="336" spans="1:9" x14ac:dyDescent="0.2">
      <c r="A336" s="110" t="s">
        <v>1414</v>
      </c>
    </row>
    <row r="337" spans="1:3" x14ac:dyDescent="0.2">
      <c r="A337" s="110" t="s">
        <v>1415</v>
      </c>
    </row>
    <row r="338" spans="1:3" x14ac:dyDescent="0.2">
      <c r="A338" s="110" t="s">
        <v>1416</v>
      </c>
    </row>
    <row r="339" spans="1:3" x14ac:dyDescent="0.2">
      <c r="A339" s="110" t="s">
        <v>1278</v>
      </c>
    </row>
    <row r="340" spans="1:3" x14ac:dyDescent="0.2">
      <c r="A340" s="110" t="s">
        <v>1417</v>
      </c>
    </row>
    <row r="341" spans="1:3" x14ac:dyDescent="0.2">
      <c r="A341" s="110" t="s">
        <v>1418</v>
      </c>
    </row>
    <row r="342" spans="1:3" x14ac:dyDescent="0.2">
      <c r="A342" s="110" t="s">
        <v>1419</v>
      </c>
    </row>
    <row r="343" spans="1:3" x14ac:dyDescent="0.2">
      <c r="A343" s="110" t="s">
        <v>1420</v>
      </c>
    </row>
    <row r="344" spans="1:3" x14ac:dyDescent="0.2">
      <c r="A344" s="110" t="s">
        <v>1268</v>
      </c>
    </row>
    <row r="346" spans="1:3" x14ac:dyDescent="0.2">
      <c r="A346" s="119"/>
      <c r="B346" s="117" t="s">
        <v>1379</v>
      </c>
      <c r="C346" s="117" t="s">
        <v>1329</v>
      </c>
    </row>
    <row r="347" spans="1:3" x14ac:dyDescent="0.2">
      <c r="A347" s="118" t="s">
        <v>1295</v>
      </c>
      <c r="B347" s="112">
        <v>235</v>
      </c>
      <c r="C347" s="112">
        <v>21</v>
      </c>
    </row>
    <row r="348" spans="1:3" x14ac:dyDescent="0.2">
      <c r="A348" s="118" t="s">
        <v>1255</v>
      </c>
      <c r="B348" s="112">
        <v>14</v>
      </c>
      <c r="C348" s="112">
        <v>143</v>
      </c>
    </row>
    <row r="350" spans="1:3" x14ac:dyDescent="0.2">
      <c r="A350" s="110" t="s">
        <v>1421</v>
      </c>
    </row>
    <row r="351" spans="1:3" x14ac:dyDescent="0.2">
      <c r="A351" s="110" t="s">
        <v>1422</v>
      </c>
    </row>
    <row r="352" spans="1:3" x14ac:dyDescent="0.2">
      <c r="A352" s="175" t="s">
        <v>2806</v>
      </c>
    </row>
    <row r="353" spans="1:9" x14ac:dyDescent="0.2">
      <c r="A353" s="263" t="s">
        <v>1258</v>
      </c>
      <c r="B353" s="263"/>
    </row>
    <row r="354" spans="1:9" ht="16" thickBot="1" x14ac:dyDescent="0.25">
      <c r="A354" s="167"/>
      <c r="B354" s="167"/>
      <c r="C354" s="167"/>
      <c r="D354" s="167"/>
      <c r="E354" s="167"/>
      <c r="F354" s="167"/>
      <c r="G354" s="167"/>
      <c r="H354" s="167"/>
      <c r="I354" s="167"/>
    </row>
    <row r="355" spans="1:9" ht="16" thickBot="1" x14ac:dyDescent="0.25">
      <c r="A355" s="258" t="s">
        <v>784</v>
      </c>
      <c r="B355" s="260"/>
    </row>
    <row r="356" spans="1:9" x14ac:dyDescent="0.2">
      <c r="A356" s="113" t="s">
        <v>1363</v>
      </c>
      <c r="B356" s="116"/>
    </row>
    <row r="357" spans="1:9" x14ac:dyDescent="0.2">
      <c r="A357" s="110" t="s">
        <v>1423</v>
      </c>
    </row>
    <row r="358" spans="1:9" x14ac:dyDescent="0.2">
      <c r="A358" s="110" t="s">
        <v>1424</v>
      </c>
    </row>
    <row r="359" spans="1:9" x14ac:dyDescent="0.2">
      <c r="A359" s="110" t="s">
        <v>1425</v>
      </c>
    </row>
    <row r="360" spans="1:9" x14ac:dyDescent="0.2">
      <c r="A360" s="110" t="s">
        <v>1426</v>
      </c>
    </row>
    <row r="361" spans="1:9" x14ac:dyDescent="0.2">
      <c r="A361" s="110" t="s">
        <v>1427</v>
      </c>
    </row>
    <row r="362" spans="1:9" x14ac:dyDescent="0.2">
      <c r="A362" s="110" t="s">
        <v>1268</v>
      </c>
    </row>
    <row r="364" spans="1:9" x14ac:dyDescent="0.2">
      <c r="A364" s="119"/>
      <c r="B364" s="117" t="s">
        <v>1254</v>
      </c>
      <c r="C364" s="117" t="s">
        <v>1428</v>
      </c>
    </row>
    <row r="365" spans="1:9" x14ac:dyDescent="0.2">
      <c r="A365" s="118" t="s">
        <v>1316</v>
      </c>
      <c r="B365" s="112">
        <v>48</v>
      </c>
      <c r="C365" s="112">
        <v>2</v>
      </c>
    </row>
    <row r="366" spans="1:9" x14ac:dyDescent="0.2">
      <c r="A366" s="118" t="s">
        <v>1317</v>
      </c>
      <c r="B366" s="112">
        <v>2</v>
      </c>
      <c r="C366" s="112">
        <v>47</v>
      </c>
    </row>
    <row r="368" spans="1:9" x14ac:dyDescent="0.2">
      <c r="A368" s="175" t="s">
        <v>2807</v>
      </c>
    </row>
    <row r="369" spans="1:9" x14ac:dyDescent="0.2">
      <c r="A369" s="263" t="s">
        <v>1258</v>
      </c>
      <c r="B369" s="263"/>
    </row>
    <row r="370" spans="1:9" ht="16" thickBot="1" x14ac:dyDescent="0.25">
      <c r="A370" s="167"/>
      <c r="B370" s="167"/>
      <c r="C370" s="167"/>
      <c r="D370" s="167"/>
      <c r="E370" s="167"/>
      <c r="F370" s="167"/>
      <c r="G370" s="167"/>
      <c r="H370" s="167"/>
      <c r="I370" s="167"/>
    </row>
    <row r="371" spans="1:9" ht="16" thickBot="1" x14ac:dyDescent="0.25">
      <c r="A371" s="258" t="s">
        <v>786</v>
      </c>
      <c r="B371" s="260"/>
    </row>
    <row r="372" spans="1:9" x14ac:dyDescent="0.2">
      <c r="A372" s="110" t="s">
        <v>1429</v>
      </c>
    </row>
    <row r="373" spans="1:9" x14ac:dyDescent="0.2">
      <c r="A373" s="154" t="s">
        <v>2748</v>
      </c>
    </row>
    <row r="374" spans="1:9" x14ac:dyDescent="0.2">
      <c r="A374" s="110" t="s">
        <v>1430</v>
      </c>
    </row>
    <row r="375" spans="1:9" x14ac:dyDescent="0.2">
      <c r="A375" s="110" t="s">
        <v>1431</v>
      </c>
    </row>
    <row r="376" spans="1:9" x14ac:dyDescent="0.2">
      <c r="A376" s="110" t="s">
        <v>1432</v>
      </c>
    </row>
    <row r="377" spans="1:9" x14ac:dyDescent="0.2">
      <c r="A377" s="110" t="s">
        <v>1354</v>
      </c>
    </row>
    <row r="378" spans="1:9" x14ac:dyDescent="0.2">
      <c r="A378" s="110" t="s">
        <v>1433</v>
      </c>
    </row>
    <row r="379" spans="1:9" x14ac:dyDescent="0.2">
      <c r="A379" s="110" t="s">
        <v>1434</v>
      </c>
    </row>
    <row r="380" spans="1:9" x14ac:dyDescent="0.2">
      <c r="A380" s="110" t="s">
        <v>1419</v>
      </c>
    </row>
    <row r="381" spans="1:9" x14ac:dyDescent="0.2">
      <c r="A381" s="110" t="s">
        <v>1435</v>
      </c>
    </row>
    <row r="382" spans="1:9" x14ac:dyDescent="0.2">
      <c r="A382" s="110" t="s">
        <v>1268</v>
      </c>
    </row>
    <row r="384" spans="1:9" x14ac:dyDescent="0.2">
      <c r="A384" s="119"/>
      <c r="B384" s="117" t="s">
        <v>1379</v>
      </c>
      <c r="C384" s="117" t="s">
        <v>1329</v>
      </c>
    </row>
    <row r="385" spans="1:9" x14ac:dyDescent="0.2">
      <c r="A385" s="118" t="s">
        <v>1318</v>
      </c>
      <c r="B385" s="112">
        <v>114</v>
      </c>
      <c r="C385" s="112">
        <v>520</v>
      </c>
    </row>
    <row r="386" spans="1:9" x14ac:dyDescent="0.2">
      <c r="A386" s="118" t="s">
        <v>1343</v>
      </c>
      <c r="B386" s="112">
        <v>803</v>
      </c>
      <c r="C386" s="112">
        <v>101</v>
      </c>
    </row>
    <row r="388" spans="1:9" x14ac:dyDescent="0.2">
      <c r="A388" s="110" t="s">
        <v>1436</v>
      </c>
    </row>
    <row r="389" spans="1:9" x14ac:dyDescent="0.2">
      <c r="A389" s="110" t="s">
        <v>1437</v>
      </c>
    </row>
    <row r="390" spans="1:9" x14ac:dyDescent="0.2">
      <c r="A390" s="175" t="s">
        <v>2808</v>
      </c>
    </row>
    <row r="391" spans="1:9" x14ac:dyDescent="0.2">
      <c r="A391" s="263" t="s">
        <v>1258</v>
      </c>
      <c r="B391" s="263"/>
    </row>
    <row r="392" spans="1:9" ht="16" thickBot="1" x14ac:dyDescent="0.25">
      <c r="A392" s="167"/>
      <c r="B392" s="167"/>
      <c r="C392" s="167"/>
      <c r="D392" s="167"/>
      <c r="E392" s="167"/>
      <c r="F392" s="167"/>
      <c r="G392" s="167"/>
      <c r="H392" s="167"/>
      <c r="I392" s="167"/>
    </row>
    <row r="393" spans="1:9" ht="16" thickBot="1" x14ac:dyDescent="0.25">
      <c r="A393" s="258" t="s">
        <v>787</v>
      </c>
      <c r="B393" s="260"/>
    </row>
    <row r="394" spans="1:9" x14ac:dyDescent="0.2">
      <c r="A394" s="110" t="s">
        <v>1438</v>
      </c>
    </row>
    <row r="395" spans="1:9" x14ac:dyDescent="0.2">
      <c r="A395" s="154" t="s">
        <v>2749</v>
      </c>
    </row>
    <row r="396" spans="1:9" x14ac:dyDescent="0.2">
      <c r="A396" s="110" t="s">
        <v>1439</v>
      </c>
    </row>
    <row r="397" spans="1:9" x14ac:dyDescent="0.2">
      <c r="A397" s="110" t="s">
        <v>1440</v>
      </c>
    </row>
    <row r="398" spans="1:9" x14ac:dyDescent="0.2">
      <c r="A398" s="110" t="s">
        <v>1441</v>
      </c>
    </row>
    <row r="399" spans="1:9" x14ac:dyDescent="0.2">
      <c r="A399" s="110" t="s">
        <v>1393</v>
      </c>
    </row>
    <row r="400" spans="1:9" x14ac:dyDescent="0.2">
      <c r="A400" s="110" t="s">
        <v>1312</v>
      </c>
    </row>
    <row r="401" spans="1:9" x14ac:dyDescent="0.2">
      <c r="A401" s="110" t="s">
        <v>1442</v>
      </c>
    </row>
    <row r="402" spans="1:9" x14ac:dyDescent="0.2">
      <c r="A402" s="110" t="s">
        <v>1292</v>
      </c>
    </row>
    <row r="403" spans="1:9" x14ac:dyDescent="0.2">
      <c r="A403" s="110" t="s">
        <v>1443</v>
      </c>
    </row>
    <row r="404" spans="1:9" x14ac:dyDescent="0.2">
      <c r="A404" s="110" t="s">
        <v>1268</v>
      </c>
    </row>
    <row r="406" spans="1:9" x14ac:dyDescent="0.2">
      <c r="A406" s="119"/>
      <c r="B406" s="117" t="s">
        <v>1294</v>
      </c>
      <c r="C406" s="117" t="s">
        <v>1270</v>
      </c>
    </row>
    <row r="407" spans="1:9" x14ac:dyDescent="0.2">
      <c r="A407" s="118" t="s">
        <v>1295</v>
      </c>
      <c r="B407" s="112">
        <v>2872</v>
      </c>
      <c r="C407" s="112">
        <v>51</v>
      </c>
    </row>
    <row r="408" spans="1:9" x14ac:dyDescent="0.2">
      <c r="A408" s="118" t="s">
        <v>1271</v>
      </c>
      <c r="B408" s="112">
        <v>49</v>
      </c>
      <c r="C408" s="112">
        <v>2780</v>
      </c>
    </row>
    <row r="410" spans="1:9" x14ac:dyDescent="0.2">
      <c r="A410" s="110" t="s">
        <v>1444</v>
      </c>
    </row>
    <row r="411" spans="1:9" x14ac:dyDescent="0.2">
      <c r="A411" s="110" t="s">
        <v>1445</v>
      </c>
    </row>
    <row r="412" spans="1:9" x14ac:dyDescent="0.2">
      <c r="A412" s="175" t="s">
        <v>2809</v>
      </c>
    </row>
    <row r="413" spans="1:9" x14ac:dyDescent="0.2">
      <c r="A413" s="263" t="s">
        <v>1333</v>
      </c>
      <c r="B413" s="263"/>
    </row>
    <row r="414" spans="1:9" ht="16" thickBot="1" x14ac:dyDescent="0.25">
      <c r="A414" s="167"/>
      <c r="B414" s="167"/>
      <c r="C414" s="167"/>
      <c r="D414" s="167"/>
      <c r="E414" s="167"/>
      <c r="F414" s="167"/>
      <c r="G414" s="167"/>
      <c r="H414" s="167"/>
      <c r="I414" s="167"/>
    </row>
    <row r="415" spans="1:9" ht="16" thickBot="1" x14ac:dyDescent="0.25">
      <c r="A415" s="258" t="s">
        <v>789</v>
      </c>
      <c r="B415" s="260"/>
    </row>
    <row r="416" spans="1:9" x14ac:dyDescent="0.2">
      <c r="A416" s="143" t="s">
        <v>1446</v>
      </c>
    </row>
    <row r="417" spans="1:10" x14ac:dyDescent="0.2">
      <c r="A417" s="154" t="s">
        <v>2750</v>
      </c>
    </row>
    <row r="418" spans="1:10" x14ac:dyDescent="0.2">
      <c r="A418" s="110" t="s">
        <v>1447</v>
      </c>
    </row>
    <row r="419" spans="1:10" x14ac:dyDescent="0.2">
      <c r="A419" s="110" t="s">
        <v>1448</v>
      </c>
    </row>
    <row r="420" spans="1:10" x14ac:dyDescent="0.2">
      <c r="A420" s="110" t="s">
        <v>1449</v>
      </c>
    </row>
    <row r="421" spans="1:10" x14ac:dyDescent="0.2">
      <c r="A421" s="110" t="s">
        <v>1338</v>
      </c>
    </row>
    <row r="422" spans="1:10" x14ac:dyDescent="0.2">
      <c r="A422" s="110" t="s">
        <v>1433</v>
      </c>
    </row>
    <row r="423" spans="1:10" x14ac:dyDescent="0.2">
      <c r="A423" s="110" t="s">
        <v>1450</v>
      </c>
    </row>
    <row r="424" spans="1:10" x14ac:dyDescent="0.2">
      <c r="A424" s="110" t="s">
        <v>1280</v>
      </c>
    </row>
    <row r="425" spans="1:10" x14ac:dyDescent="0.2">
      <c r="A425" s="110" t="s">
        <v>1451</v>
      </c>
    </row>
    <row r="426" spans="1:10" x14ac:dyDescent="0.2">
      <c r="A426" s="110" t="s">
        <v>1268</v>
      </c>
    </row>
    <row r="428" spans="1:10" x14ac:dyDescent="0.2">
      <c r="A428" s="119"/>
      <c r="B428" s="117" t="s">
        <v>1269</v>
      </c>
      <c r="C428" s="117" t="s">
        <v>1282</v>
      </c>
      <c r="G428" s="112"/>
      <c r="H428" s="112"/>
    </row>
    <row r="429" spans="1:10" x14ac:dyDescent="0.2">
      <c r="A429" s="118" t="s">
        <v>1452</v>
      </c>
      <c r="B429" s="112">
        <v>18</v>
      </c>
      <c r="C429" s="112">
        <v>0</v>
      </c>
      <c r="E429" s="150"/>
      <c r="J429" s="143"/>
    </row>
    <row r="430" spans="1:10" x14ac:dyDescent="0.2">
      <c r="A430" s="118" t="s">
        <v>1255</v>
      </c>
      <c r="B430" s="112">
        <v>2</v>
      </c>
      <c r="C430" s="112">
        <v>12</v>
      </c>
      <c r="E430" s="112"/>
    </row>
    <row r="432" spans="1:10" x14ac:dyDescent="0.2">
      <c r="A432" s="110" t="s">
        <v>1453</v>
      </c>
    </row>
    <row r="433" spans="1:9" x14ac:dyDescent="0.2">
      <c r="A433" s="143" t="s">
        <v>2721</v>
      </c>
    </row>
    <row r="434" spans="1:9" x14ac:dyDescent="0.2">
      <c r="A434" s="168" t="s">
        <v>2789</v>
      </c>
    </row>
    <row r="435" spans="1:9" x14ac:dyDescent="0.2">
      <c r="A435" s="263" t="s">
        <v>1258</v>
      </c>
      <c r="B435" s="263"/>
    </row>
    <row r="436" spans="1:9" ht="16" thickBot="1" x14ac:dyDescent="0.25">
      <c r="A436" s="167"/>
      <c r="B436" s="167"/>
      <c r="C436" s="167"/>
      <c r="D436" s="167"/>
      <c r="E436" s="167"/>
      <c r="F436" s="167"/>
      <c r="G436" s="167"/>
      <c r="H436" s="167"/>
      <c r="I436" s="167"/>
    </row>
    <row r="437" spans="1:9" ht="16" thickBot="1" x14ac:dyDescent="0.25">
      <c r="A437" s="258" t="s">
        <v>791</v>
      </c>
      <c r="B437" s="260"/>
    </row>
    <row r="438" spans="1:9" x14ac:dyDescent="0.2">
      <c r="A438" s="110" t="s">
        <v>1454</v>
      </c>
    </row>
    <row r="439" spans="1:9" x14ac:dyDescent="0.2">
      <c r="A439" s="154" t="s">
        <v>2751</v>
      </c>
    </row>
    <row r="440" spans="1:9" x14ac:dyDescent="0.2">
      <c r="A440" s="110" t="s">
        <v>1455</v>
      </c>
    </row>
    <row r="441" spans="1:9" x14ac:dyDescent="0.2">
      <c r="A441" s="110" t="s">
        <v>1456</v>
      </c>
    </row>
    <row r="442" spans="1:9" x14ac:dyDescent="0.2">
      <c r="A442" s="110" t="s">
        <v>1457</v>
      </c>
    </row>
    <row r="443" spans="1:9" x14ac:dyDescent="0.2">
      <c r="A443" s="110" t="s">
        <v>1338</v>
      </c>
    </row>
    <row r="444" spans="1:9" x14ac:dyDescent="0.2">
      <c r="A444" s="110" t="s">
        <v>1458</v>
      </c>
    </row>
    <row r="445" spans="1:9" x14ac:dyDescent="0.2">
      <c r="A445" s="110" t="s">
        <v>1459</v>
      </c>
    </row>
    <row r="446" spans="1:9" x14ac:dyDescent="0.2">
      <c r="A446" s="110" t="s">
        <v>1280</v>
      </c>
    </row>
    <row r="447" spans="1:9" x14ac:dyDescent="0.2">
      <c r="A447" s="110" t="s">
        <v>1460</v>
      </c>
    </row>
    <row r="448" spans="1:9" x14ac:dyDescent="0.2">
      <c r="A448" s="110" t="s">
        <v>1268</v>
      </c>
    </row>
    <row r="450" spans="1:9" x14ac:dyDescent="0.2">
      <c r="A450" s="119"/>
      <c r="B450" s="117" t="s">
        <v>1269</v>
      </c>
      <c r="C450" s="117" t="s">
        <v>1282</v>
      </c>
    </row>
    <row r="451" spans="1:9" x14ac:dyDescent="0.2">
      <c r="A451" s="118" t="s">
        <v>1369</v>
      </c>
      <c r="B451" s="112">
        <v>244</v>
      </c>
      <c r="C451" s="112">
        <v>5</v>
      </c>
    </row>
    <row r="452" spans="1:9" x14ac:dyDescent="0.2">
      <c r="A452" s="118" t="s">
        <v>1343</v>
      </c>
      <c r="B452" s="112">
        <v>1</v>
      </c>
      <c r="C452" s="112">
        <v>211</v>
      </c>
    </row>
    <row r="454" spans="1:9" x14ac:dyDescent="0.2">
      <c r="A454" s="110" t="s">
        <v>1461</v>
      </c>
    </row>
    <row r="455" spans="1:9" x14ac:dyDescent="0.2">
      <c r="A455" s="110" t="s">
        <v>1462</v>
      </c>
    </row>
    <row r="456" spans="1:9" x14ac:dyDescent="0.2">
      <c r="A456" s="175" t="s">
        <v>2810</v>
      </c>
    </row>
    <row r="457" spans="1:9" x14ac:dyDescent="0.2">
      <c r="A457" s="263" t="s">
        <v>1258</v>
      </c>
      <c r="B457" s="263"/>
    </row>
    <row r="458" spans="1:9" ht="16" thickBot="1" x14ac:dyDescent="0.25">
      <c r="A458" s="167"/>
      <c r="B458" s="167"/>
      <c r="C458" s="167"/>
      <c r="D458" s="167"/>
      <c r="E458" s="167"/>
      <c r="F458" s="167"/>
      <c r="G458" s="167"/>
      <c r="H458" s="167"/>
      <c r="I458" s="167"/>
    </row>
    <row r="459" spans="1:9" ht="16" thickBot="1" x14ac:dyDescent="0.25">
      <c r="A459" s="258" t="s">
        <v>792</v>
      </c>
      <c r="B459" s="260"/>
    </row>
    <row r="460" spans="1:9" x14ac:dyDescent="0.2">
      <c r="A460" s="110" t="s">
        <v>1463</v>
      </c>
    </row>
    <row r="461" spans="1:9" x14ac:dyDescent="0.2">
      <c r="A461" s="154" t="s">
        <v>2752</v>
      </c>
    </row>
    <row r="462" spans="1:9" x14ac:dyDescent="0.2">
      <c r="A462" s="110" t="s">
        <v>1464</v>
      </c>
    </row>
    <row r="463" spans="1:9" x14ac:dyDescent="0.2">
      <c r="A463" s="110" t="s">
        <v>1465</v>
      </c>
    </row>
    <row r="464" spans="1:9" x14ac:dyDescent="0.2">
      <c r="A464" s="110" t="s">
        <v>1466</v>
      </c>
    </row>
    <row r="465" spans="1:9" x14ac:dyDescent="0.2">
      <c r="A465" s="110" t="s">
        <v>1338</v>
      </c>
    </row>
    <row r="466" spans="1:9" x14ac:dyDescent="0.2">
      <c r="A466" s="110" t="s">
        <v>1417</v>
      </c>
    </row>
    <row r="467" spans="1:9" x14ac:dyDescent="0.2">
      <c r="A467" s="110" t="s">
        <v>1467</v>
      </c>
    </row>
    <row r="468" spans="1:9" x14ac:dyDescent="0.2">
      <c r="A468" s="110" t="s">
        <v>1419</v>
      </c>
    </row>
    <row r="469" spans="1:9" x14ac:dyDescent="0.2">
      <c r="A469" s="110" t="s">
        <v>1468</v>
      </c>
    </row>
    <row r="470" spans="1:9" x14ac:dyDescent="0.2">
      <c r="A470" s="110" t="s">
        <v>1268</v>
      </c>
    </row>
    <row r="472" spans="1:9" x14ac:dyDescent="0.2">
      <c r="A472" s="119"/>
      <c r="B472" s="117" t="s">
        <v>1379</v>
      </c>
      <c r="C472" s="117" t="s">
        <v>1329</v>
      </c>
    </row>
    <row r="473" spans="1:9" x14ac:dyDescent="0.2">
      <c r="A473" s="118" t="s">
        <v>1469</v>
      </c>
      <c r="B473" s="112">
        <v>45</v>
      </c>
      <c r="C473" s="112">
        <v>43</v>
      </c>
    </row>
    <row r="474" spans="1:9" x14ac:dyDescent="0.2">
      <c r="A474" s="118" t="s">
        <v>1255</v>
      </c>
      <c r="B474" s="112">
        <v>29</v>
      </c>
      <c r="C474" s="112">
        <v>3</v>
      </c>
    </row>
    <row r="476" spans="1:9" x14ac:dyDescent="0.2">
      <c r="A476" s="110" t="s">
        <v>1470</v>
      </c>
    </row>
    <row r="477" spans="1:9" x14ac:dyDescent="0.2">
      <c r="A477" s="110" t="s">
        <v>1471</v>
      </c>
    </row>
    <row r="478" spans="1:9" x14ac:dyDescent="0.2">
      <c r="A478" s="175" t="s">
        <v>2811</v>
      </c>
    </row>
    <row r="479" spans="1:9" x14ac:dyDescent="0.2">
      <c r="A479" s="263" t="s">
        <v>1258</v>
      </c>
      <c r="B479" s="263"/>
    </row>
    <row r="480" spans="1:9" ht="16" thickBot="1" x14ac:dyDescent="0.25">
      <c r="A480" s="167"/>
      <c r="B480" s="167"/>
      <c r="C480" s="167"/>
      <c r="D480" s="167"/>
      <c r="E480" s="167"/>
      <c r="F480" s="167"/>
      <c r="G480" s="167"/>
      <c r="H480" s="167"/>
      <c r="I480" s="167"/>
    </row>
    <row r="481" spans="1:3" ht="16" thickBot="1" x14ac:dyDescent="0.25">
      <c r="A481" s="258" t="s">
        <v>793</v>
      </c>
      <c r="B481" s="260"/>
    </row>
    <row r="482" spans="1:3" x14ac:dyDescent="0.2">
      <c r="A482" s="110" t="s">
        <v>1472</v>
      </c>
    </row>
    <row r="483" spans="1:3" x14ac:dyDescent="0.2">
      <c r="A483" s="154" t="s">
        <v>2753</v>
      </c>
    </row>
    <row r="484" spans="1:3" x14ac:dyDescent="0.2">
      <c r="A484" s="110" t="s">
        <v>1473</v>
      </c>
    </row>
    <row r="485" spans="1:3" x14ac:dyDescent="0.2">
      <c r="A485" s="110" t="s">
        <v>1474</v>
      </c>
    </row>
    <row r="486" spans="1:3" x14ac:dyDescent="0.2">
      <c r="A486" s="110" t="s">
        <v>1475</v>
      </c>
    </row>
    <row r="487" spans="1:3" x14ac:dyDescent="0.2">
      <c r="A487" s="110" t="s">
        <v>1476</v>
      </c>
    </row>
    <row r="488" spans="1:3" x14ac:dyDescent="0.2">
      <c r="A488" s="110" t="s">
        <v>1312</v>
      </c>
    </row>
    <row r="489" spans="1:3" x14ac:dyDescent="0.2">
      <c r="A489" s="110" t="s">
        <v>1477</v>
      </c>
    </row>
    <row r="490" spans="1:3" x14ac:dyDescent="0.2">
      <c r="A490" s="110" t="s">
        <v>1314</v>
      </c>
    </row>
    <row r="491" spans="1:3" x14ac:dyDescent="0.2">
      <c r="A491" s="110" t="s">
        <v>1478</v>
      </c>
    </row>
    <row r="492" spans="1:3" x14ac:dyDescent="0.2">
      <c r="A492" s="110" t="s">
        <v>1268</v>
      </c>
    </row>
    <row r="494" spans="1:3" x14ac:dyDescent="0.2">
      <c r="A494" s="119"/>
      <c r="B494" s="117" t="s">
        <v>1316</v>
      </c>
      <c r="C494" s="117" t="s">
        <v>1317</v>
      </c>
    </row>
    <row r="495" spans="1:3" x14ac:dyDescent="0.2">
      <c r="A495" s="118" t="s">
        <v>1318</v>
      </c>
      <c r="B495" s="112">
        <v>308</v>
      </c>
      <c r="C495" s="112">
        <v>11</v>
      </c>
    </row>
    <row r="496" spans="1:3" x14ac:dyDescent="0.2">
      <c r="A496" s="118" t="s">
        <v>1479</v>
      </c>
      <c r="B496" s="112">
        <v>4</v>
      </c>
      <c r="C496" s="112">
        <v>356</v>
      </c>
    </row>
    <row r="498" spans="1:9" x14ac:dyDescent="0.2">
      <c r="A498" s="110" t="s">
        <v>1480</v>
      </c>
    </row>
    <row r="499" spans="1:9" x14ac:dyDescent="0.2">
      <c r="A499" s="110" t="s">
        <v>1481</v>
      </c>
    </row>
    <row r="500" spans="1:9" x14ac:dyDescent="0.2">
      <c r="A500" s="175" t="s">
        <v>2812</v>
      </c>
    </row>
    <row r="501" spans="1:9" x14ac:dyDescent="0.2">
      <c r="A501" s="263" t="s">
        <v>1258</v>
      </c>
      <c r="B501" s="263"/>
    </row>
    <row r="502" spans="1:9" ht="16" thickBot="1" x14ac:dyDescent="0.25">
      <c r="A502" s="167"/>
      <c r="B502" s="167"/>
      <c r="C502" s="167"/>
      <c r="D502" s="167"/>
      <c r="E502" s="167"/>
      <c r="F502" s="167"/>
      <c r="G502" s="167"/>
      <c r="H502" s="167"/>
      <c r="I502" s="167"/>
    </row>
    <row r="503" spans="1:9" ht="16" thickBot="1" x14ac:dyDescent="0.25">
      <c r="A503" s="258" t="s">
        <v>775</v>
      </c>
      <c r="B503" s="260"/>
    </row>
    <row r="504" spans="1:9" x14ac:dyDescent="0.2">
      <c r="A504" s="143" t="s">
        <v>1482</v>
      </c>
    </row>
    <row r="505" spans="1:9" x14ac:dyDescent="0.2">
      <c r="A505" s="154" t="s">
        <v>2754</v>
      </c>
    </row>
    <row r="506" spans="1:9" x14ac:dyDescent="0.2">
      <c r="A506" s="110" t="s">
        <v>1483</v>
      </c>
    </row>
    <row r="507" spans="1:9" x14ac:dyDescent="0.2">
      <c r="A507" s="110" t="s">
        <v>1484</v>
      </c>
    </row>
    <row r="508" spans="1:9" x14ac:dyDescent="0.2">
      <c r="A508" s="110" t="s">
        <v>1485</v>
      </c>
    </row>
    <row r="509" spans="1:9" x14ac:dyDescent="0.2">
      <c r="A509" s="110" t="s">
        <v>1338</v>
      </c>
    </row>
    <row r="510" spans="1:9" x14ac:dyDescent="0.2">
      <c r="A510" s="110" t="s">
        <v>1325</v>
      </c>
    </row>
    <row r="511" spans="1:9" x14ac:dyDescent="0.2">
      <c r="A511" s="110" t="s">
        <v>1486</v>
      </c>
    </row>
    <row r="512" spans="1:9" x14ac:dyDescent="0.2">
      <c r="A512" s="110" t="s">
        <v>1327</v>
      </c>
    </row>
    <row r="513" spans="1:9" x14ac:dyDescent="0.2">
      <c r="A513" s="110" t="s">
        <v>1487</v>
      </c>
    </row>
    <row r="514" spans="1:9" x14ac:dyDescent="0.2">
      <c r="A514" s="110" t="s">
        <v>1268</v>
      </c>
    </row>
    <row r="516" spans="1:9" x14ac:dyDescent="0.2">
      <c r="A516" s="119"/>
      <c r="B516" s="117" t="s">
        <v>1316</v>
      </c>
      <c r="C516" s="117" t="s">
        <v>1329</v>
      </c>
    </row>
    <row r="517" spans="1:9" x14ac:dyDescent="0.2">
      <c r="A517" s="118" t="s">
        <v>1488</v>
      </c>
      <c r="B517" s="112">
        <v>117</v>
      </c>
      <c r="C517" s="112">
        <v>383</v>
      </c>
    </row>
    <row r="518" spans="1:9" x14ac:dyDescent="0.2">
      <c r="A518" s="118" t="s">
        <v>1271</v>
      </c>
      <c r="B518" s="112">
        <v>191</v>
      </c>
      <c r="C518" s="112">
        <v>3</v>
      </c>
    </row>
    <row r="520" spans="1:9" x14ac:dyDescent="0.2">
      <c r="A520" s="110" t="s">
        <v>1489</v>
      </c>
    </row>
    <row r="521" spans="1:9" x14ac:dyDescent="0.2">
      <c r="A521" s="143" t="s">
        <v>2722</v>
      </c>
    </row>
    <row r="522" spans="1:9" x14ac:dyDescent="0.2">
      <c r="A522" s="175" t="s">
        <v>2813</v>
      </c>
    </row>
    <row r="523" spans="1:9" x14ac:dyDescent="0.2">
      <c r="A523" s="263" t="s">
        <v>1258</v>
      </c>
      <c r="B523" s="263"/>
    </row>
    <row r="524" spans="1:9" ht="16" thickBot="1" x14ac:dyDescent="0.25">
      <c r="A524" s="167"/>
      <c r="B524" s="167"/>
      <c r="C524" s="167"/>
      <c r="D524" s="167"/>
      <c r="E524" s="167"/>
      <c r="F524" s="167"/>
      <c r="G524" s="167"/>
      <c r="H524" s="167"/>
      <c r="I524" s="167"/>
    </row>
    <row r="525" spans="1:9" ht="16" thickBot="1" x14ac:dyDescent="0.25">
      <c r="A525" s="258" t="s">
        <v>776</v>
      </c>
      <c r="B525" s="260"/>
    </row>
    <row r="526" spans="1:9" x14ac:dyDescent="0.2">
      <c r="A526" s="110" t="s">
        <v>1490</v>
      </c>
    </row>
    <row r="527" spans="1:9" x14ac:dyDescent="0.2">
      <c r="A527" s="154" t="s">
        <v>2755</v>
      </c>
    </row>
    <row r="528" spans="1:9" x14ac:dyDescent="0.2">
      <c r="A528" s="110" t="s">
        <v>1491</v>
      </c>
    </row>
    <row r="529" spans="1:3" x14ac:dyDescent="0.2">
      <c r="A529" s="110" t="s">
        <v>1492</v>
      </c>
    </row>
    <row r="530" spans="1:3" x14ac:dyDescent="0.2">
      <c r="A530" s="110" t="s">
        <v>1493</v>
      </c>
    </row>
    <row r="531" spans="1:3" x14ac:dyDescent="0.2">
      <c r="A531" s="110" t="s">
        <v>1338</v>
      </c>
    </row>
    <row r="532" spans="1:3" x14ac:dyDescent="0.2">
      <c r="A532" s="110" t="s">
        <v>1458</v>
      </c>
    </row>
    <row r="533" spans="1:3" x14ac:dyDescent="0.2">
      <c r="A533" s="110" t="s">
        <v>1494</v>
      </c>
    </row>
    <row r="534" spans="1:3" x14ac:dyDescent="0.2">
      <c r="A534" s="110" t="s">
        <v>1280</v>
      </c>
    </row>
    <row r="535" spans="1:3" x14ac:dyDescent="0.2">
      <c r="A535" s="110" t="s">
        <v>1495</v>
      </c>
    </row>
    <row r="536" spans="1:3" x14ac:dyDescent="0.2">
      <c r="A536" s="110" t="s">
        <v>1268</v>
      </c>
    </row>
    <row r="538" spans="1:3" x14ac:dyDescent="0.2">
      <c r="A538" s="119"/>
      <c r="B538" s="117" t="s">
        <v>1269</v>
      </c>
      <c r="C538" s="117" t="s">
        <v>1282</v>
      </c>
    </row>
    <row r="539" spans="1:3" x14ac:dyDescent="0.2">
      <c r="A539" s="118" t="s">
        <v>1496</v>
      </c>
      <c r="B539" s="112">
        <v>20</v>
      </c>
      <c r="C539" s="112">
        <v>4</v>
      </c>
    </row>
    <row r="540" spans="1:3" x14ac:dyDescent="0.2">
      <c r="A540" s="118" t="s">
        <v>1271</v>
      </c>
      <c r="B540" s="112">
        <v>0</v>
      </c>
      <c r="C540" s="112">
        <v>12</v>
      </c>
    </row>
    <row r="542" spans="1:3" x14ac:dyDescent="0.2">
      <c r="A542" s="110" t="s">
        <v>1497</v>
      </c>
    </row>
    <row r="543" spans="1:3" x14ac:dyDescent="0.2">
      <c r="A543" s="110" t="s">
        <v>2723</v>
      </c>
    </row>
    <row r="544" spans="1:3" x14ac:dyDescent="0.2">
      <c r="A544" s="168" t="s">
        <v>2790</v>
      </c>
    </row>
    <row r="545" spans="1:9" x14ac:dyDescent="0.2">
      <c r="A545" s="263" t="s">
        <v>1258</v>
      </c>
      <c r="B545" s="263"/>
    </row>
    <row r="546" spans="1:9" ht="16" thickBot="1" x14ac:dyDescent="0.25">
      <c r="A546" s="167"/>
      <c r="B546" s="167"/>
      <c r="C546" s="167"/>
      <c r="D546" s="167"/>
      <c r="E546" s="167"/>
      <c r="F546" s="167"/>
      <c r="G546" s="167"/>
      <c r="H546" s="167"/>
      <c r="I546" s="167"/>
    </row>
    <row r="547" spans="1:9" ht="16" thickBot="1" x14ac:dyDescent="0.25">
      <c r="A547" s="255" t="s">
        <v>778</v>
      </c>
      <c r="B547" s="257"/>
    </row>
    <row r="548" spans="1:9" x14ac:dyDescent="0.2">
      <c r="A548" s="110" t="s">
        <v>1498</v>
      </c>
    </row>
    <row r="549" spans="1:9" x14ac:dyDescent="0.2">
      <c r="A549" s="110" t="s">
        <v>1499</v>
      </c>
    </row>
    <row r="550" spans="1:9" x14ac:dyDescent="0.2">
      <c r="A550" s="154" t="s">
        <v>2756</v>
      </c>
    </row>
    <row r="551" spans="1:9" x14ac:dyDescent="0.2">
      <c r="A551" s="110" t="s">
        <v>1500</v>
      </c>
    </row>
    <row r="553" spans="1:9" x14ac:dyDescent="0.2">
      <c r="A553" s="110" t="s">
        <v>1501</v>
      </c>
      <c r="B553" s="115"/>
      <c r="C553" s="115"/>
      <c r="D553" s="115"/>
      <c r="E553" s="115"/>
      <c r="F553" s="115"/>
      <c r="G553" s="115"/>
      <c r="H553" s="115"/>
      <c r="I553" s="115"/>
    </row>
    <row r="554" spans="1:9" x14ac:dyDescent="0.2">
      <c r="A554" s="110" t="s">
        <v>1502</v>
      </c>
      <c r="B554" s="115"/>
      <c r="C554" s="115"/>
      <c r="D554" s="115"/>
      <c r="E554" s="115"/>
      <c r="F554" s="115"/>
      <c r="G554" s="115"/>
      <c r="H554" s="115"/>
      <c r="I554" s="115"/>
    </row>
    <row r="555" spans="1:9" x14ac:dyDescent="0.2">
      <c r="A555" s="110" t="s">
        <v>1503</v>
      </c>
      <c r="B555" s="115"/>
      <c r="C555" s="115"/>
      <c r="D555" s="115"/>
      <c r="E555" s="115"/>
      <c r="F555" s="115"/>
      <c r="G555" s="115"/>
      <c r="H555" s="115"/>
      <c r="I555" s="115"/>
    </row>
    <row r="556" spans="1:9" x14ac:dyDescent="0.2">
      <c r="A556" s="110" t="s">
        <v>1504</v>
      </c>
      <c r="B556" s="115"/>
      <c r="C556" s="115"/>
      <c r="D556" s="115"/>
      <c r="E556" s="115"/>
      <c r="F556" s="115"/>
      <c r="G556" s="115"/>
      <c r="H556" s="115"/>
      <c r="I556" s="115"/>
    </row>
    <row r="558" spans="1:9" x14ac:dyDescent="0.2">
      <c r="A558" s="119"/>
      <c r="B558" s="117" t="s">
        <v>1505</v>
      </c>
      <c r="C558" s="117" t="s">
        <v>1506</v>
      </c>
    </row>
    <row r="559" spans="1:9" x14ac:dyDescent="0.2">
      <c r="A559" s="118" t="s">
        <v>1507</v>
      </c>
      <c r="B559" s="112">
        <v>107</v>
      </c>
      <c r="C559" s="112">
        <v>0</v>
      </c>
    </row>
    <row r="560" spans="1:9" x14ac:dyDescent="0.2">
      <c r="A560" s="118" t="s">
        <v>1508</v>
      </c>
      <c r="B560" s="112">
        <v>0</v>
      </c>
      <c r="C560" s="112">
        <v>106</v>
      </c>
    </row>
    <row r="561" spans="1:1" x14ac:dyDescent="0.2">
      <c r="A561" s="175" t="s">
        <v>2814</v>
      </c>
    </row>
    <row r="563" spans="1:1" x14ac:dyDescent="0.2">
      <c r="A563" s="110" t="s">
        <v>1509</v>
      </c>
    </row>
    <row r="565" spans="1:1" x14ac:dyDescent="0.2">
      <c r="A565" s="110" t="s">
        <v>1510</v>
      </c>
    </row>
    <row r="566" spans="1:1" ht="16" x14ac:dyDescent="0.2">
      <c r="A566" s="110" t="s">
        <v>1511</v>
      </c>
    </row>
    <row r="567" spans="1:1" x14ac:dyDescent="0.2">
      <c r="A567" s="110" t="s">
        <v>1512</v>
      </c>
    </row>
    <row r="580" spans="1:9" x14ac:dyDescent="0.2">
      <c r="A580" s="110" t="s">
        <v>1513</v>
      </c>
    </row>
    <row r="581" spans="1:9" x14ac:dyDescent="0.2">
      <c r="A581" s="263" t="s">
        <v>1333</v>
      </c>
      <c r="B581" s="263"/>
    </row>
    <row r="582" spans="1:9" ht="16" thickBot="1" x14ac:dyDescent="0.25">
      <c r="A582" s="167"/>
      <c r="B582" s="167"/>
      <c r="C582" s="167"/>
      <c r="D582" s="167"/>
      <c r="E582" s="167"/>
      <c r="F582" s="167"/>
      <c r="G582" s="167"/>
      <c r="H582" s="167"/>
      <c r="I582" s="167"/>
    </row>
    <row r="583" spans="1:9" ht="16" thickBot="1" x14ac:dyDescent="0.25">
      <c r="A583" s="258" t="s">
        <v>779</v>
      </c>
      <c r="B583" s="260"/>
    </row>
    <row r="584" spans="1:9" x14ac:dyDescent="0.2">
      <c r="A584" s="110" t="s">
        <v>1514</v>
      </c>
    </row>
    <row r="585" spans="1:9" x14ac:dyDescent="0.2">
      <c r="A585" s="154" t="s">
        <v>2757</v>
      </c>
    </row>
    <row r="586" spans="1:9" x14ac:dyDescent="0.2">
      <c r="A586" s="110" t="s">
        <v>1515</v>
      </c>
    </row>
    <row r="587" spans="1:9" x14ac:dyDescent="0.2">
      <c r="A587" s="110" t="s">
        <v>1516</v>
      </c>
    </row>
    <row r="588" spans="1:9" x14ac:dyDescent="0.2">
      <c r="A588" s="110" t="s">
        <v>1517</v>
      </c>
    </row>
    <row r="589" spans="1:9" x14ac:dyDescent="0.2">
      <c r="A589" s="110" t="s">
        <v>1311</v>
      </c>
    </row>
    <row r="590" spans="1:9" x14ac:dyDescent="0.2">
      <c r="A590" s="110" t="s">
        <v>1518</v>
      </c>
    </row>
    <row r="591" spans="1:9" x14ac:dyDescent="0.2">
      <c r="A591" s="110" t="s">
        <v>1519</v>
      </c>
    </row>
    <row r="592" spans="1:9" x14ac:dyDescent="0.2">
      <c r="A592" s="110" t="s">
        <v>1314</v>
      </c>
    </row>
    <row r="593" spans="1:9" x14ac:dyDescent="0.2">
      <c r="A593" s="110" t="s">
        <v>1520</v>
      </c>
    </row>
    <row r="594" spans="1:9" x14ac:dyDescent="0.2">
      <c r="A594" s="110" t="s">
        <v>1268</v>
      </c>
    </row>
    <row r="596" spans="1:9" x14ac:dyDescent="0.2">
      <c r="A596" s="119"/>
      <c r="B596" s="117" t="s">
        <v>1316</v>
      </c>
      <c r="C596" s="117" t="s">
        <v>1317</v>
      </c>
    </row>
    <row r="597" spans="1:9" x14ac:dyDescent="0.2">
      <c r="A597" s="118" t="s">
        <v>1318</v>
      </c>
      <c r="B597" s="112">
        <v>1013</v>
      </c>
      <c r="C597" s="112">
        <v>23</v>
      </c>
    </row>
    <row r="598" spans="1:9" x14ac:dyDescent="0.2">
      <c r="A598" s="118" t="s">
        <v>1343</v>
      </c>
      <c r="B598" s="112">
        <v>35</v>
      </c>
      <c r="C598" s="112">
        <v>1043</v>
      </c>
    </row>
    <row r="600" spans="1:9" x14ac:dyDescent="0.2">
      <c r="A600" s="110" t="s">
        <v>1521</v>
      </c>
    </row>
    <row r="601" spans="1:9" x14ac:dyDescent="0.2">
      <c r="A601" s="110" t="s">
        <v>1522</v>
      </c>
    </row>
    <row r="602" spans="1:9" x14ac:dyDescent="0.2">
      <c r="A602" s="175" t="s">
        <v>2815</v>
      </c>
    </row>
    <row r="603" spans="1:9" x14ac:dyDescent="0.2">
      <c r="A603" s="263" t="s">
        <v>1258</v>
      </c>
      <c r="B603" s="263"/>
    </row>
    <row r="604" spans="1:9" ht="16" thickBot="1" x14ac:dyDescent="0.25">
      <c r="A604" s="167"/>
      <c r="B604" s="167"/>
      <c r="C604" s="167"/>
      <c r="D604" s="167"/>
      <c r="E604" s="167"/>
      <c r="F604" s="167"/>
      <c r="G604" s="167"/>
      <c r="H604" s="167"/>
      <c r="I604" s="167"/>
    </row>
    <row r="605" spans="1:9" ht="16" thickBot="1" x14ac:dyDescent="0.25">
      <c r="A605" s="258" t="s">
        <v>780</v>
      </c>
      <c r="B605" s="260"/>
    </row>
    <row r="606" spans="1:9" x14ac:dyDescent="0.2">
      <c r="A606" s="110" t="s">
        <v>1523</v>
      </c>
    </row>
    <row r="607" spans="1:9" x14ac:dyDescent="0.2">
      <c r="A607" s="154" t="s">
        <v>2759</v>
      </c>
    </row>
    <row r="608" spans="1:9" x14ac:dyDescent="0.2">
      <c r="A608" s="110" t="s">
        <v>1524</v>
      </c>
    </row>
    <row r="609" spans="1:3" x14ac:dyDescent="0.2">
      <c r="A609" s="110" t="s">
        <v>1525</v>
      </c>
    </row>
    <row r="610" spans="1:3" x14ac:dyDescent="0.2">
      <c r="A610" s="110" t="s">
        <v>1526</v>
      </c>
    </row>
    <row r="611" spans="1:3" x14ac:dyDescent="0.2">
      <c r="A611" s="110" t="s">
        <v>1476</v>
      </c>
    </row>
    <row r="612" spans="1:3" x14ac:dyDescent="0.2">
      <c r="A612" s="110" t="s">
        <v>1312</v>
      </c>
    </row>
    <row r="613" spans="1:3" x14ac:dyDescent="0.2">
      <c r="A613" s="110" t="s">
        <v>1527</v>
      </c>
    </row>
    <row r="614" spans="1:3" x14ac:dyDescent="0.2">
      <c r="A614" s="110" t="s">
        <v>1314</v>
      </c>
    </row>
    <row r="615" spans="1:3" x14ac:dyDescent="0.2">
      <c r="A615" s="110" t="s">
        <v>1528</v>
      </c>
    </row>
    <row r="616" spans="1:3" x14ac:dyDescent="0.2">
      <c r="A616" s="110" t="s">
        <v>1268</v>
      </c>
    </row>
    <row r="618" spans="1:3" x14ac:dyDescent="0.2">
      <c r="A618" s="119"/>
      <c r="B618" s="117" t="s">
        <v>1316</v>
      </c>
      <c r="C618" s="117" t="s">
        <v>1317</v>
      </c>
    </row>
    <row r="619" spans="1:3" x14ac:dyDescent="0.2">
      <c r="A619" s="118" t="s">
        <v>1318</v>
      </c>
      <c r="B619" s="112">
        <v>87</v>
      </c>
      <c r="C619" s="112">
        <v>4</v>
      </c>
    </row>
    <row r="620" spans="1:3" x14ac:dyDescent="0.2">
      <c r="A620" s="118" t="s">
        <v>1343</v>
      </c>
      <c r="B620" s="112">
        <v>3</v>
      </c>
      <c r="C620" s="112">
        <v>81</v>
      </c>
    </row>
    <row r="622" spans="1:3" x14ac:dyDescent="0.2">
      <c r="A622" s="110" t="s">
        <v>1529</v>
      </c>
    </row>
    <row r="623" spans="1:3" x14ac:dyDescent="0.2">
      <c r="A623" s="110" t="s">
        <v>1530</v>
      </c>
    </row>
    <row r="624" spans="1:3" x14ac:dyDescent="0.2">
      <c r="A624" s="175" t="s">
        <v>2816</v>
      </c>
    </row>
    <row r="625" spans="1:9" x14ac:dyDescent="0.2">
      <c r="A625" s="263" t="s">
        <v>1258</v>
      </c>
      <c r="B625" s="263"/>
    </row>
    <row r="626" spans="1:9" ht="16" thickBot="1" x14ac:dyDescent="0.25">
      <c r="A626" s="167"/>
      <c r="B626" s="167"/>
      <c r="C626" s="167"/>
      <c r="D626" s="167"/>
      <c r="E626" s="167"/>
      <c r="F626" s="167"/>
      <c r="G626" s="167"/>
      <c r="H626" s="167"/>
      <c r="I626" s="167"/>
    </row>
    <row r="627" spans="1:9" ht="16" thickBot="1" x14ac:dyDescent="0.25">
      <c r="A627" s="258" t="s">
        <v>781</v>
      </c>
      <c r="B627" s="260"/>
    </row>
    <row r="628" spans="1:9" x14ac:dyDescent="0.2">
      <c r="A628" s="113" t="s">
        <v>1363</v>
      </c>
      <c r="B628" s="116"/>
    </row>
    <row r="629" spans="1:9" x14ac:dyDescent="0.2">
      <c r="A629" s="110" t="s">
        <v>1531</v>
      </c>
    </row>
    <row r="630" spans="1:9" x14ac:dyDescent="0.2">
      <c r="A630" s="110" t="s">
        <v>1532</v>
      </c>
    </row>
    <row r="631" spans="1:9" x14ac:dyDescent="0.2">
      <c r="A631" s="110" t="s">
        <v>1425</v>
      </c>
    </row>
    <row r="632" spans="1:9" x14ac:dyDescent="0.2">
      <c r="A632" s="110" t="s">
        <v>1426</v>
      </c>
    </row>
    <row r="633" spans="1:9" x14ac:dyDescent="0.2">
      <c r="A633" s="110" t="s">
        <v>1427</v>
      </c>
    </row>
    <row r="634" spans="1:9" x14ac:dyDescent="0.2">
      <c r="A634" s="110" t="s">
        <v>1268</v>
      </c>
    </row>
    <row r="636" spans="1:9" x14ac:dyDescent="0.2">
      <c r="A636" s="119"/>
      <c r="B636" s="117" t="s">
        <v>1395</v>
      </c>
      <c r="C636" s="117" t="s">
        <v>1533</v>
      </c>
    </row>
    <row r="637" spans="1:9" x14ac:dyDescent="0.2">
      <c r="A637" s="118" t="s">
        <v>1316</v>
      </c>
      <c r="B637" s="112">
        <v>11</v>
      </c>
      <c r="C637" s="112">
        <v>92</v>
      </c>
    </row>
    <row r="638" spans="1:9" x14ac:dyDescent="0.2">
      <c r="A638" s="118" t="s">
        <v>1317</v>
      </c>
      <c r="B638" s="112">
        <v>95</v>
      </c>
      <c r="C638" s="112">
        <v>1</v>
      </c>
    </row>
    <row r="640" spans="1:9" x14ac:dyDescent="0.2">
      <c r="A640" s="175" t="s">
        <v>2817</v>
      </c>
    </row>
    <row r="641" spans="1:9" x14ac:dyDescent="0.2">
      <c r="A641" s="263" t="s">
        <v>1258</v>
      </c>
      <c r="B641" s="263"/>
    </row>
    <row r="642" spans="1:9" ht="16" thickBot="1" x14ac:dyDescent="0.25">
      <c r="A642" s="167"/>
      <c r="B642" s="167"/>
      <c r="C642" s="167"/>
      <c r="D642" s="167"/>
      <c r="E642" s="167"/>
      <c r="F642" s="167"/>
      <c r="G642" s="167"/>
      <c r="H642" s="167"/>
      <c r="I642" s="167"/>
    </row>
    <row r="643" spans="1:9" ht="16" thickBot="1" x14ac:dyDescent="0.25">
      <c r="A643" s="258" t="s">
        <v>782</v>
      </c>
      <c r="B643" s="260"/>
    </row>
    <row r="644" spans="1:9" x14ac:dyDescent="0.2">
      <c r="A644" s="110" t="s">
        <v>1534</v>
      </c>
    </row>
    <row r="645" spans="1:9" x14ac:dyDescent="0.2">
      <c r="A645" s="154" t="s">
        <v>2760</v>
      </c>
    </row>
    <row r="646" spans="1:9" x14ac:dyDescent="0.2">
      <c r="A646" s="110" t="s">
        <v>1535</v>
      </c>
    </row>
    <row r="647" spans="1:9" x14ac:dyDescent="0.2">
      <c r="A647" s="110" t="s">
        <v>1536</v>
      </c>
    </row>
    <row r="648" spans="1:9" x14ac:dyDescent="0.2">
      <c r="A648" s="110" t="s">
        <v>1537</v>
      </c>
    </row>
    <row r="649" spans="1:9" x14ac:dyDescent="0.2">
      <c r="A649" s="110" t="s">
        <v>1538</v>
      </c>
    </row>
    <row r="650" spans="1:9" x14ac:dyDescent="0.2">
      <c r="A650" s="110" t="s">
        <v>1290</v>
      </c>
    </row>
    <row r="651" spans="1:9" x14ac:dyDescent="0.2">
      <c r="A651" s="110" t="s">
        <v>1539</v>
      </c>
    </row>
    <row r="652" spans="1:9" x14ac:dyDescent="0.2">
      <c r="A652" s="110" t="s">
        <v>1327</v>
      </c>
    </row>
    <row r="653" spans="1:9" x14ac:dyDescent="0.2">
      <c r="A653" s="110" t="s">
        <v>1540</v>
      </c>
    </row>
    <row r="654" spans="1:9" x14ac:dyDescent="0.2">
      <c r="A654" s="110" t="s">
        <v>1268</v>
      </c>
    </row>
    <row r="656" spans="1:9" x14ac:dyDescent="0.2">
      <c r="A656" s="119"/>
      <c r="B656" s="117" t="s">
        <v>1316</v>
      </c>
      <c r="C656" s="117" t="s">
        <v>1329</v>
      </c>
    </row>
    <row r="657" spans="1:9" x14ac:dyDescent="0.2">
      <c r="A657" s="118" t="s">
        <v>1369</v>
      </c>
      <c r="B657" s="112">
        <v>9</v>
      </c>
      <c r="C657" s="112">
        <v>30</v>
      </c>
    </row>
    <row r="658" spans="1:9" x14ac:dyDescent="0.2">
      <c r="A658" s="118" t="s">
        <v>1479</v>
      </c>
      <c r="B658" s="112">
        <v>51</v>
      </c>
      <c r="C658" s="112">
        <v>1</v>
      </c>
    </row>
    <row r="660" spans="1:9" x14ac:dyDescent="0.2">
      <c r="A660" s="110" t="s">
        <v>1541</v>
      </c>
    </row>
    <row r="661" spans="1:9" x14ac:dyDescent="0.2">
      <c r="A661" s="110" t="s">
        <v>1542</v>
      </c>
    </row>
    <row r="662" spans="1:9" x14ac:dyDescent="0.2">
      <c r="A662" s="175" t="s">
        <v>2818</v>
      </c>
    </row>
    <row r="663" spans="1:9" x14ac:dyDescent="0.2">
      <c r="A663" s="263" t="s">
        <v>1258</v>
      </c>
      <c r="B663" s="263"/>
    </row>
    <row r="664" spans="1:9" ht="16" thickBot="1" x14ac:dyDescent="0.25">
      <c r="A664" s="167"/>
      <c r="B664" s="167"/>
      <c r="C664" s="167"/>
      <c r="D664" s="167"/>
      <c r="E664" s="167"/>
      <c r="F664" s="167"/>
      <c r="G664" s="167"/>
      <c r="H664" s="167"/>
      <c r="I664" s="167"/>
    </row>
    <row r="665" spans="1:9" ht="16" thickBot="1" x14ac:dyDescent="0.25">
      <c r="A665" s="258" t="s">
        <v>783</v>
      </c>
      <c r="B665" s="260"/>
    </row>
    <row r="666" spans="1:9" x14ac:dyDescent="0.2">
      <c r="A666" s="110" t="s">
        <v>1543</v>
      </c>
    </row>
    <row r="667" spans="1:9" x14ac:dyDescent="0.2">
      <c r="A667" s="154" t="s">
        <v>2761</v>
      </c>
    </row>
    <row r="668" spans="1:9" x14ac:dyDescent="0.2">
      <c r="A668" s="110" t="s">
        <v>1544</v>
      </c>
    </row>
    <row r="669" spans="1:9" x14ac:dyDescent="0.2">
      <c r="A669" s="110" t="s">
        <v>1545</v>
      </c>
    </row>
    <row r="670" spans="1:9" x14ac:dyDescent="0.2">
      <c r="A670" s="110" t="s">
        <v>1546</v>
      </c>
    </row>
    <row r="671" spans="1:9" x14ac:dyDescent="0.2">
      <c r="A671" s="110" t="s">
        <v>1393</v>
      </c>
    </row>
    <row r="672" spans="1:9" x14ac:dyDescent="0.2">
      <c r="A672" s="110" t="s">
        <v>1312</v>
      </c>
    </row>
    <row r="673" spans="1:9" x14ac:dyDescent="0.2">
      <c r="A673" s="110" t="s">
        <v>1547</v>
      </c>
    </row>
    <row r="674" spans="1:9" x14ac:dyDescent="0.2">
      <c r="A674" s="110" t="s">
        <v>1292</v>
      </c>
    </row>
    <row r="675" spans="1:9" x14ac:dyDescent="0.2">
      <c r="A675" s="110" t="s">
        <v>1548</v>
      </c>
    </row>
    <row r="676" spans="1:9" x14ac:dyDescent="0.2">
      <c r="A676" s="110" t="s">
        <v>1268</v>
      </c>
    </row>
    <row r="678" spans="1:9" x14ac:dyDescent="0.2">
      <c r="A678" s="119"/>
      <c r="B678" s="117" t="s">
        <v>1294</v>
      </c>
      <c r="C678" s="117" t="s">
        <v>1270</v>
      </c>
    </row>
    <row r="679" spans="1:9" x14ac:dyDescent="0.2">
      <c r="A679" s="118" t="s">
        <v>1369</v>
      </c>
      <c r="B679" s="112">
        <v>10</v>
      </c>
      <c r="C679" s="112">
        <v>321</v>
      </c>
    </row>
    <row r="680" spans="1:9" x14ac:dyDescent="0.2">
      <c r="A680" s="118" t="s">
        <v>1271</v>
      </c>
      <c r="B680" s="112">
        <v>297</v>
      </c>
      <c r="C680" s="112">
        <v>2</v>
      </c>
    </row>
    <row r="682" spans="1:9" x14ac:dyDescent="0.2">
      <c r="A682" s="110" t="s">
        <v>1549</v>
      </c>
    </row>
    <row r="683" spans="1:9" x14ac:dyDescent="0.2">
      <c r="A683" s="110" t="s">
        <v>1550</v>
      </c>
    </row>
    <row r="684" spans="1:9" x14ac:dyDescent="0.2">
      <c r="A684" s="175" t="s">
        <v>2819</v>
      </c>
    </row>
    <row r="685" spans="1:9" x14ac:dyDescent="0.2">
      <c r="A685" s="263" t="s">
        <v>1258</v>
      </c>
      <c r="B685" s="263"/>
    </row>
    <row r="686" spans="1:9" ht="16" thickBot="1" x14ac:dyDescent="0.25">
      <c r="A686" s="167"/>
      <c r="B686" s="167"/>
      <c r="C686" s="167"/>
      <c r="D686" s="167"/>
      <c r="E686" s="167"/>
      <c r="F686" s="167"/>
      <c r="G686" s="167"/>
      <c r="H686" s="167"/>
      <c r="I686" s="167"/>
    </row>
    <row r="687" spans="1:9" ht="16" thickBot="1" x14ac:dyDescent="0.25">
      <c r="A687" s="258" t="s">
        <v>773</v>
      </c>
      <c r="B687" s="260"/>
    </row>
    <row r="688" spans="1:9" x14ac:dyDescent="0.2">
      <c r="A688" s="110" t="s">
        <v>1551</v>
      </c>
    </row>
    <row r="689" spans="1:3" x14ac:dyDescent="0.2">
      <c r="A689" s="154" t="s">
        <v>2762</v>
      </c>
    </row>
    <row r="690" spans="1:3" x14ac:dyDescent="0.2">
      <c r="A690" s="110" t="s">
        <v>1552</v>
      </c>
    </row>
    <row r="691" spans="1:3" x14ac:dyDescent="0.2">
      <c r="A691" s="110" t="s">
        <v>1553</v>
      </c>
    </row>
    <row r="692" spans="1:3" x14ac:dyDescent="0.2">
      <c r="A692" s="110" t="s">
        <v>1554</v>
      </c>
    </row>
    <row r="693" spans="1:3" x14ac:dyDescent="0.2">
      <c r="A693" s="110" t="s">
        <v>1555</v>
      </c>
    </row>
    <row r="694" spans="1:3" x14ac:dyDescent="0.2">
      <c r="A694" s="110" t="s">
        <v>1355</v>
      </c>
    </row>
    <row r="695" spans="1:3" x14ac:dyDescent="0.2">
      <c r="A695" s="110" t="s">
        <v>1556</v>
      </c>
    </row>
    <row r="696" spans="1:3" x14ac:dyDescent="0.2">
      <c r="A696" s="110" t="s">
        <v>1557</v>
      </c>
    </row>
    <row r="697" spans="1:3" x14ac:dyDescent="0.2">
      <c r="A697" s="110" t="s">
        <v>1558</v>
      </c>
    </row>
    <row r="698" spans="1:3" x14ac:dyDescent="0.2">
      <c r="A698" s="110" t="s">
        <v>1268</v>
      </c>
    </row>
    <row r="700" spans="1:3" x14ac:dyDescent="0.2">
      <c r="A700" s="119"/>
      <c r="B700" s="117" t="s">
        <v>1379</v>
      </c>
      <c r="C700" s="117" t="s">
        <v>1270</v>
      </c>
    </row>
    <row r="701" spans="1:3" x14ac:dyDescent="0.2">
      <c r="A701" s="118" t="s">
        <v>1369</v>
      </c>
      <c r="B701" s="112">
        <v>105</v>
      </c>
      <c r="C701" s="112">
        <v>6</v>
      </c>
    </row>
    <row r="702" spans="1:3" x14ac:dyDescent="0.2">
      <c r="A702" s="118" t="s">
        <v>1479</v>
      </c>
      <c r="B702" s="112">
        <v>19</v>
      </c>
      <c r="C702" s="112">
        <v>126</v>
      </c>
    </row>
    <row r="704" spans="1:3" x14ac:dyDescent="0.2">
      <c r="A704" s="110" t="s">
        <v>1559</v>
      </c>
    </row>
    <row r="705" spans="1:9" x14ac:dyDescent="0.2">
      <c r="A705" s="110" t="s">
        <v>1560</v>
      </c>
    </row>
    <row r="706" spans="1:9" x14ac:dyDescent="0.2">
      <c r="A706" s="175" t="s">
        <v>2820</v>
      </c>
    </row>
    <row r="707" spans="1:9" x14ac:dyDescent="0.2">
      <c r="A707" s="263" t="s">
        <v>1333</v>
      </c>
      <c r="B707" s="263"/>
    </row>
    <row r="708" spans="1:9" ht="16" thickBot="1" x14ac:dyDescent="0.25">
      <c r="A708" s="167"/>
      <c r="B708" s="167"/>
      <c r="C708" s="167"/>
      <c r="D708" s="167"/>
      <c r="E708" s="167"/>
      <c r="F708" s="167"/>
      <c r="G708" s="167"/>
      <c r="H708" s="167"/>
      <c r="I708" s="167"/>
    </row>
    <row r="709" spans="1:9" ht="16" thickBot="1" x14ac:dyDescent="0.25">
      <c r="A709" s="258" t="s">
        <v>772</v>
      </c>
      <c r="B709" s="260"/>
    </row>
    <row r="710" spans="1:9" x14ac:dyDescent="0.2">
      <c r="A710" s="110" t="s">
        <v>1561</v>
      </c>
    </row>
    <row r="711" spans="1:9" x14ac:dyDescent="0.2">
      <c r="A711" s="154" t="s">
        <v>2763</v>
      </c>
    </row>
    <row r="712" spans="1:9" x14ac:dyDescent="0.2">
      <c r="A712" s="110" t="s">
        <v>1562</v>
      </c>
    </row>
    <row r="713" spans="1:9" x14ac:dyDescent="0.2">
      <c r="A713" s="110" t="s">
        <v>1563</v>
      </c>
    </row>
    <row r="714" spans="1:9" x14ac:dyDescent="0.2">
      <c r="A714" s="110" t="s">
        <v>1564</v>
      </c>
    </row>
    <row r="715" spans="1:9" x14ac:dyDescent="0.2">
      <c r="A715" s="110" t="s">
        <v>1289</v>
      </c>
    </row>
    <row r="716" spans="1:9" x14ac:dyDescent="0.2">
      <c r="A716" s="110" t="s">
        <v>1290</v>
      </c>
    </row>
    <row r="717" spans="1:9" x14ac:dyDescent="0.2">
      <c r="A717" s="110" t="s">
        <v>1565</v>
      </c>
    </row>
    <row r="718" spans="1:9" x14ac:dyDescent="0.2">
      <c r="A718" s="110" t="s">
        <v>1314</v>
      </c>
    </row>
    <row r="719" spans="1:9" x14ac:dyDescent="0.2">
      <c r="A719" s="110" t="s">
        <v>1566</v>
      </c>
    </row>
    <row r="720" spans="1:9" x14ac:dyDescent="0.2">
      <c r="A720" s="110" t="s">
        <v>1268</v>
      </c>
    </row>
    <row r="722" spans="1:9" x14ac:dyDescent="0.2">
      <c r="A722" s="119"/>
      <c r="B722" s="117" t="s">
        <v>1316</v>
      </c>
      <c r="C722" s="117" t="s">
        <v>1317</v>
      </c>
    </row>
    <row r="723" spans="1:9" x14ac:dyDescent="0.2">
      <c r="A723" s="118" t="s">
        <v>1369</v>
      </c>
      <c r="B723" s="112">
        <v>5</v>
      </c>
      <c r="C723" s="112">
        <v>84</v>
      </c>
    </row>
    <row r="724" spans="1:9" x14ac:dyDescent="0.2">
      <c r="A724" s="118" t="s">
        <v>1271</v>
      </c>
      <c r="B724" s="112">
        <v>78</v>
      </c>
      <c r="C724" s="112">
        <v>1</v>
      </c>
    </row>
    <row r="726" spans="1:9" x14ac:dyDescent="0.2">
      <c r="A726" s="110" t="s">
        <v>1567</v>
      </c>
    </row>
    <row r="727" spans="1:9" x14ac:dyDescent="0.2">
      <c r="A727" s="110" t="s">
        <v>1568</v>
      </c>
    </row>
    <row r="728" spans="1:9" x14ac:dyDescent="0.2">
      <c r="A728" s="175" t="s">
        <v>2821</v>
      </c>
    </row>
    <row r="729" spans="1:9" x14ac:dyDescent="0.2">
      <c r="A729" s="263" t="s">
        <v>1258</v>
      </c>
      <c r="B729" s="263"/>
    </row>
    <row r="730" spans="1:9" ht="16" thickBot="1" x14ac:dyDescent="0.25">
      <c r="A730" s="167"/>
      <c r="B730" s="167"/>
      <c r="C730" s="167"/>
      <c r="D730" s="167"/>
      <c r="E730" s="167"/>
      <c r="F730" s="167"/>
      <c r="G730" s="167"/>
      <c r="H730" s="167"/>
      <c r="I730" s="167"/>
    </row>
    <row r="731" spans="1:9" ht="16" thickBot="1" x14ac:dyDescent="0.25">
      <c r="A731" s="258" t="s">
        <v>770</v>
      </c>
      <c r="B731" s="260"/>
    </row>
    <row r="732" spans="1:9" x14ac:dyDescent="0.2">
      <c r="A732" s="110" t="s">
        <v>1569</v>
      </c>
    </row>
    <row r="733" spans="1:9" x14ac:dyDescent="0.2">
      <c r="A733" s="154" t="s">
        <v>2764</v>
      </c>
    </row>
    <row r="734" spans="1:9" x14ac:dyDescent="0.2">
      <c r="A734" s="110" t="s">
        <v>1570</v>
      </c>
    </row>
    <row r="735" spans="1:9" x14ac:dyDescent="0.2">
      <c r="A735" s="110" t="s">
        <v>1571</v>
      </c>
    </row>
    <row r="736" spans="1:9" x14ac:dyDescent="0.2">
      <c r="A736" s="110" t="s">
        <v>1572</v>
      </c>
    </row>
    <row r="737" spans="1:9" x14ac:dyDescent="0.2">
      <c r="A737" s="110" t="s">
        <v>1354</v>
      </c>
    </row>
    <row r="738" spans="1:9" x14ac:dyDescent="0.2">
      <c r="A738" s="110" t="s">
        <v>1355</v>
      </c>
    </row>
    <row r="739" spans="1:9" x14ac:dyDescent="0.2">
      <c r="A739" s="110" t="s">
        <v>1573</v>
      </c>
    </row>
    <row r="740" spans="1:9" x14ac:dyDescent="0.2">
      <c r="A740" s="110" t="s">
        <v>1419</v>
      </c>
    </row>
    <row r="741" spans="1:9" x14ac:dyDescent="0.2">
      <c r="A741" s="110" t="s">
        <v>1574</v>
      </c>
    </row>
    <row r="742" spans="1:9" x14ac:dyDescent="0.2">
      <c r="A742" s="110" t="s">
        <v>1268</v>
      </c>
    </row>
    <row r="744" spans="1:9" x14ac:dyDescent="0.2">
      <c r="A744" s="119"/>
      <c r="B744" s="117" t="s">
        <v>1379</v>
      </c>
      <c r="C744" s="117" t="s">
        <v>1329</v>
      </c>
    </row>
    <row r="745" spans="1:9" x14ac:dyDescent="0.2">
      <c r="A745" s="118" t="s">
        <v>1369</v>
      </c>
      <c r="B745" s="112">
        <v>2</v>
      </c>
      <c r="C745" s="112">
        <v>50</v>
      </c>
    </row>
    <row r="746" spans="1:9" x14ac:dyDescent="0.2">
      <c r="A746" s="118" t="s">
        <v>1271</v>
      </c>
      <c r="B746" s="112">
        <v>60</v>
      </c>
      <c r="C746" s="112">
        <v>0</v>
      </c>
    </row>
    <row r="748" spans="1:9" x14ac:dyDescent="0.2">
      <c r="A748" s="110" t="s">
        <v>1575</v>
      </c>
    </row>
    <row r="749" spans="1:9" x14ac:dyDescent="0.2">
      <c r="A749" s="110" t="s">
        <v>1576</v>
      </c>
    </row>
    <row r="750" spans="1:9" x14ac:dyDescent="0.2">
      <c r="A750" s="175" t="s">
        <v>2822</v>
      </c>
    </row>
    <row r="751" spans="1:9" x14ac:dyDescent="0.2">
      <c r="A751" s="263" t="s">
        <v>1258</v>
      </c>
      <c r="B751" s="263"/>
    </row>
    <row r="752" spans="1:9" ht="16" thickBot="1" x14ac:dyDescent="0.25">
      <c r="A752" s="167"/>
      <c r="B752" s="167"/>
      <c r="C752" s="167"/>
      <c r="D752" s="167"/>
      <c r="E752" s="167"/>
      <c r="F752" s="167"/>
      <c r="G752" s="167"/>
      <c r="H752" s="167"/>
      <c r="I752" s="167"/>
    </row>
    <row r="753" spans="1:3" ht="16" thickBot="1" x14ac:dyDescent="0.25">
      <c r="A753" s="258" t="s">
        <v>767</v>
      </c>
      <c r="B753" s="260"/>
    </row>
    <row r="754" spans="1:3" x14ac:dyDescent="0.2">
      <c r="A754" s="110" t="s">
        <v>1577</v>
      </c>
    </row>
    <row r="755" spans="1:3" x14ac:dyDescent="0.2">
      <c r="A755" s="154" t="s">
        <v>2766</v>
      </c>
    </row>
    <row r="756" spans="1:3" x14ac:dyDescent="0.2">
      <c r="A756" s="110" t="s">
        <v>1578</v>
      </c>
    </row>
    <row r="757" spans="1:3" x14ac:dyDescent="0.2">
      <c r="A757" s="110" t="s">
        <v>1579</v>
      </c>
    </row>
    <row r="758" spans="1:3" x14ac:dyDescent="0.2">
      <c r="A758" s="110" t="s">
        <v>1580</v>
      </c>
    </row>
    <row r="759" spans="1:3" x14ac:dyDescent="0.2">
      <c r="A759" s="110" t="s">
        <v>1278</v>
      </c>
    </row>
    <row r="760" spans="1:3" x14ac:dyDescent="0.2">
      <c r="A760" s="110" t="s">
        <v>1458</v>
      </c>
    </row>
    <row r="761" spans="1:3" x14ac:dyDescent="0.2">
      <c r="A761" s="110" t="s">
        <v>1581</v>
      </c>
    </row>
    <row r="762" spans="1:3" x14ac:dyDescent="0.2">
      <c r="A762" s="110" t="s">
        <v>1280</v>
      </c>
    </row>
    <row r="763" spans="1:3" x14ac:dyDescent="0.2">
      <c r="A763" s="110" t="s">
        <v>1582</v>
      </c>
    </row>
    <row r="764" spans="1:3" x14ac:dyDescent="0.2">
      <c r="A764" s="110" t="s">
        <v>1268</v>
      </c>
    </row>
    <row r="766" spans="1:3" x14ac:dyDescent="0.2">
      <c r="A766" s="119"/>
      <c r="B766" s="117" t="s">
        <v>1269</v>
      </c>
      <c r="C766" s="117" t="s">
        <v>1282</v>
      </c>
    </row>
    <row r="767" spans="1:3" x14ac:dyDescent="0.2">
      <c r="A767" s="118" t="s">
        <v>1369</v>
      </c>
      <c r="B767" s="112">
        <v>1</v>
      </c>
      <c r="C767" s="112">
        <v>45</v>
      </c>
    </row>
    <row r="768" spans="1:3" x14ac:dyDescent="0.2">
      <c r="A768" s="118" t="s">
        <v>1479</v>
      </c>
      <c r="B768" s="112">
        <v>56</v>
      </c>
      <c r="C768" s="112">
        <v>0</v>
      </c>
    </row>
    <row r="770" spans="1:9" x14ac:dyDescent="0.2">
      <c r="A770" s="110" t="s">
        <v>1583</v>
      </c>
    </row>
    <row r="771" spans="1:9" x14ac:dyDescent="0.2">
      <c r="A771" s="110" t="s">
        <v>1584</v>
      </c>
    </row>
    <row r="772" spans="1:9" x14ac:dyDescent="0.2">
      <c r="A772" s="175" t="s">
        <v>2823</v>
      </c>
    </row>
    <row r="773" spans="1:9" x14ac:dyDescent="0.2">
      <c r="A773" s="263" t="s">
        <v>1258</v>
      </c>
      <c r="B773" s="263"/>
    </row>
    <row r="774" spans="1:9" ht="16" thickBot="1" x14ac:dyDescent="0.25">
      <c r="A774" s="167"/>
      <c r="B774" s="167"/>
      <c r="C774" s="167"/>
      <c r="D774" s="167"/>
      <c r="E774" s="167"/>
      <c r="F774" s="167"/>
      <c r="G774" s="167"/>
      <c r="H774" s="167"/>
      <c r="I774" s="167"/>
    </row>
    <row r="775" spans="1:9" ht="16" thickBot="1" x14ac:dyDescent="0.25">
      <c r="A775" s="258" t="s">
        <v>766</v>
      </c>
      <c r="B775" s="260"/>
    </row>
    <row r="776" spans="1:9" x14ac:dyDescent="0.2">
      <c r="A776" s="110" t="s">
        <v>1585</v>
      </c>
    </row>
    <row r="777" spans="1:9" x14ac:dyDescent="0.2">
      <c r="A777" s="154" t="s">
        <v>2767</v>
      </c>
    </row>
    <row r="778" spans="1:9" x14ac:dyDescent="0.2">
      <c r="A778" s="110" t="s">
        <v>1586</v>
      </c>
    </row>
    <row r="779" spans="1:9" x14ac:dyDescent="0.2">
      <c r="A779" s="110" t="s">
        <v>1587</v>
      </c>
    </row>
    <row r="780" spans="1:9" x14ac:dyDescent="0.2">
      <c r="A780" s="110" t="s">
        <v>1588</v>
      </c>
    </row>
    <row r="781" spans="1:9" x14ac:dyDescent="0.2">
      <c r="A781" s="110" t="s">
        <v>1354</v>
      </c>
    </row>
    <row r="782" spans="1:9" x14ac:dyDescent="0.2">
      <c r="A782" s="110" t="s">
        <v>1355</v>
      </c>
    </row>
    <row r="783" spans="1:9" x14ac:dyDescent="0.2">
      <c r="A783" s="110" t="s">
        <v>1589</v>
      </c>
    </row>
    <row r="784" spans="1:9" x14ac:dyDescent="0.2">
      <c r="A784" s="110" t="s">
        <v>1419</v>
      </c>
    </row>
    <row r="785" spans="1:9" x14ac:dyDescent="0.2">
      <c r="A785" s="110" t="s">
        <v>1590</v>
      </c>
    </row>
    <row r="786" spans="1:9" x14ac:dyDescent="0.2">
      <c r="A786" s="110" t="s">
        <v>1268</v>
      </c>
    </row>
    <row r="788" spans="1:9" x14ac:dyDescent="0.2">
      <c r="A788" s="119"/>
      <c r="B788" s="117" t="s">
        <v>1379</v>
      </c>
      <c r="C788" s="117" t="s">
        <v>1329</v>
      </c>
    </row>
    <row r="789" spans="1:9" x14ac:dyDescent="0.2">
      <c r="A789" s="118" t="s">
        <v>1369</v>
      </c>
      <c r="B789" s="112">
        <v>500</v>
      </c>
      <c r="C789" s="112">
        <v>105</v>
      </c>
    </row>
    <row r="790" spans="1:9" x14ac:dyDescent="0.2">
      <c r="A790" s="118" t="s">
        <v>1479</v>
      </c>
      <c r="B790" s="112">
        <v>51</v>
      </c>
      <c r="C790" s="112">
        <v>480</v>
      </c>
    </row>
    <row r="792" spans="1:9" x14ac:dyDescent="0.2">
      <c r="A792" s="110" t="s">
        <v>1591</v>
      </c>
    </row>
    <row r="793" spans="1:9" x14ac:dyDescent="0.2">
      <c r="A793" s="110" t="s">
        <v>1592</v>
      </c>
    </row>
    <row r="794" spans="1:9" x14ac:dyDescent="0.2">
      <c r="A794" s="175" t="s">
        <v>2824</v>
      </c>
    </row>
    <row r="795" spans="1:9" x14ac:dyDescent="0.2">
      <c r="A795" s="263" t="s">
        <v>1333</v>
      </c>
      <c r="B795" s="263"/>
    </row>
    <row r="796" spans="1:9" ht="16" thickBot="1" x14ac:dyDescent="0.25">
      <c r="A796" s="167"/>
      <c r="B796" s="167"/>
      <c r="C796" s="167"/>
      <c r="D796" s="167"/>
      <c r="E796" s="167"/>
      <c r="F796" s="167"/>
      <c r="G796" s="167"/>
      <c r="H796" s="167"/>
      <c r="I796" s="167"/>
    </row>
    <row r="797" spans="1:9" ht="16" thickBot="1" x14ac:dyDescent="0.25">
      <c r="A797" s="258" t="s">
        <v>764</v>
      </c>
      <c r="B797" s="260"/>
    </row>
    <row r="798" spans="1:9" x14ac:dyDescent="0.2">
      <c r="A798" s="110" t="s">
        <v>1593</v>
      </c>
    </row>
    <row r="799" spans="1:9" x14ac:dyDescent="0.2">
      <c r="A799" s="154" t="s">
        <v>2768</v>
      </c>
    </row>
    <row r="800" spans="1:9" x14ac:dyDescent="0.2">
      <c r="A800" s="110" t="s">
        <v>1594</v>
      </c>
    </row>
    <row r="801" spans="1:3" x14ac:dyDescent="0.2">
      <c r="A801" s="110" t="s">
        <v>1595</v>
      </c>
    </row>
    <row r="802" spans="1:3" x14ac:dyDescent="0.2">
      <c r="A802" s="110" t="s">
        <v>1596</v>
      </c>
    </row>
    <row r="803" spans="1:3" x14ac:dyDescent="0.2">
      <c r="A803" s="110" t="s">
        <v>1289</v>
      </c>
    </row>
    <row r="804" spans="1:3" x14ac:dyDescent="0.2">
      <c r="A804" s="110" t="s">
        <v>1597</v>
      </c>
    </row>
    <row r="805" spans="1:3" x14ac:dyDescent="0.2">
      <c r="A805" s="110" t="s">
        <v>1598</v>
      </c>
    </row>
    <row r="806" spans="1:3" x14ac:dyDescent="0.2">
      <c r="A806" s="110" t="s">
        <v>1599</v>
      </c>
    </row>
    <row r="807" spans="1:3" x14ac:dyDescent="0.2">
      <c r="A807" s="110" t="s">
        <v>1600</v>
      </c>
    </row>
    <row r="808" spans="1:3" x14ac:dyDescent="0.2">
      <c r="A808" s="110" t="s">
        <v>1268</v>
      </c>
    </row>
    <row r="810" spans="1:3" x14ac:dyDescent="0.2">
      <c r="A810" s="119"/>
      <c r="B810" s="117" t="s">
        <v>1294</v>
      </c>
      <c r="C810" s="117" t="s">
        <v>1329</v>
      </c>
    </row>
    <row r="811" spans="1:3" x14ac:dyDescent="0.2">
      <c r="A811" s="118" t="s">
        <v>1318</v>
      </c>
      <c r="B811" s="112">
        <v>82</v>
      </c>
      <c r="C811" s="112">
        <v>2</v>
      </c>
    </row>
    <row r="812" spans="1:3" x14ac:dyDescent="0.2">
      <c r="A812" s="118" t="s">
        <v>1343</v>
      </c>
      <c r="B812" s="112">
        <v>0</v>
      </c>
      <c r="C812" s="112">
        <v>73</v>
      </c>
    </row>
    <row r="814" spans="1:3" x14ac:dyDescent="0.2">
      <c r="A814" s="110" t="s">
        <v>1601</v>
      </c>
    </row>
    <row r="815" spans="1:3" x14ac:dyDescent="0.2">
      <c r="A815" s="110" t="s">
        <v>1602</v>
      </c>
    </row>
    <row r="816" spans="1:3" x14ac:dyDescent="0.2">
      <c r="A816" s="175" t="s">
        <v>2825</v>
      </c>
    </row>
    <row r="817" spans="1:9" x14ac:dyDescent="0.2">
      <c r="A817" s="263" t="s">
        <v>1258</v>
      </c>
      <c r="B817" s="263"/>
    </row>
    <row r="818" spans="1:9" ht="16" thickBot="1" x14ac:dyDescent="0.25">
      <c r="A818" s="167"/>
      <c r="B818" s="167"/>
      <c r="C818" s="167"/>
      <c r="D818" s="167"/>
      <c r="E818" s="167"/>
      <c r="F818" s="167"/>
      <c r="G818" s="167"/>
      <c r="H818" s="167"/>
      <c r="I818" s="167"/>
    </row>
    <row r="819" spans="1:9" ht="16" thickBot="1" x14ac:dyDescent="0.25">
      <c r="A819" s="258" t="s">
        <v>763</v>
      </c>
      <c r="B819" s="260"/>
    </row>
    <row r="820" spans="1:9" x14ac:dyDescent="0.2">
      <c r="A820" s="110" t="s">
        <v>1603</v>
      </c>
    </row>
    <row r="821" spans="1:9" x14ac:dyDescent="0.2">
      <c r="A821" s="154" t="s">
        <v>2769</v>
      </c>
    </row>
    <row r="822" spans="1:9" x14ac:dyDescent="0.2">
      <c r="A822" s="110" t="s">
        <v>1604</v>
      </c>
    </row>
    <row r="823" spans="1:9" x14ac:dyDescent="0.2">
      <c r="A823" s="110" t="s">
        <v>1605</v>
      </c>
    </row>
    <row r="824" spans="1:9" x14ac:dyDescent="0.2">
      <c r="A824" s="110" t="s">
        <v>1606</v>
      </c>
    </row>
    <row r="825" spans="1:9" x14ac:dyDescent="0.2">
      <c r="A825" s="110" t="s">
        <v>1263</v>
      </c>
    </row>
    <row r="826" spans="1:9" x14ac:dyDescent="0.2">
      <c r="A826" s="110" t="s">
        <v>1264</v>
      </c>
    </row>
    <row r="827" spans="1:9" x14ac:dyDescent="0.2">
      <c r="A827" s="110" t="s">
        <v>1607</v>
      </c>
    </row>
    <row r="828" spans="1:9" x14ac:dyDescent="0.2">
      <c r="A828" s="110" t="s">
        <v>1266</v>
      </c>
    </row>
    <row r="829" spans="1:9" x14ac:dyDescent="0.2">
      <c r="A829" s="110" t="s">
        <v>1608</v>
      </c>
    </row>
    <row r="830" spans="1:9" x14ac:dyDescent="0.2">
      <c r="A830" s="110" t="s">
        <v>1268</v>
      </c>
    </row>
    <row r="832" spans="1:9" x14ac:dyDescent="0.2">
      <c r="A832" s="119"/>
      <c r="B832" s="117" t="s">
        <v>1269</v>
      </c>
      <c r="C832" s="117" t="s">
        <v>1270</v>
      </c>
    </row>
    <row r="833" spans="1:9" x14ac:dyDescent="0.2">
      <c r="A833" s="118" t="s">
        <v>1369</v>
      </c>
      <c r="B833" s="112">
        <v>101</v>
      </c>
      <c r="C833" s="112">
        <v>1</v>
      </c>
    </row>
    <row r="834" spans="1:9" x14ac:dyDescent="0.2">
      <c r="A834" s="118" t="s">
        <v>1479</v>
      </c>
      <c r="B834" s="112">
        <v>2</v>
      </c>
      <c r="C834" s="112">
        <v>165</v>
      </c>
    </row>
    <row r="836" spans="1:9" x14ac:dyDescent="0.2">
      <c r="A836" s="110" t="s">
        <v>1609</v>
      </c>
    </row>
    <row r="837" spans="1:9" x14ac:dyDescent="0.2">
      <c r="A837" s="110" t="s">
        <v>1610</v>
      </c>
    </row>
    <row r="838" spans="1:9" x14ac:dyDescent="0.2">
      <c r="A838" s="175" t="s">
        <v>2826</v>
      </c>
    </row>
    <row r="839" spans="1:9" x14ac:dyDescent="0.2">
      <c r="A839" s="263" t="s">
        <v>1333</v>
      </c>
      <c r="B839" s="263"/>
    </row>
    <row r="840" spans="1:9" ht="16" thickBot="1" x14ac:dyDescent="0.25">
      <c r="A840" s="167"/>
      <c r="B840" s="167"/>
      <c r="C840" s="167"/>
      <c r="D840" s="167"/>
      <c r="E840" s="167"/>
      <c r="F840" s="167"/>
      <c r="G840" s="167"/>
      <c r="H840" s="167"/>
      <c r="I840" s="167"/>
    </row>
    <row r="841" spans="1:9" ht="16" thickBot="1" x14ac:dyDescent="0.25">
      <c r="A841" s="258" t="s">
        <v>762</v>
      </c>
      <c r="B841" s="260"/>
    </row>
    <row r="842" spans="1:9" x14ac:dyDescent="0.2">
      <c r="A842" s="110" t="s">
        <v>1611</v>
      </c>
    </row>
    <row r="843" spans="1:9" x14ac:dyDescent="0.2">
      <c r="A843" s="154" t="s">
        <v>2770</v>
      </c>
    </row>
    <row r="844" spans="1:9" x14ac:dyDescent="0.2">
      <c r="A844" s="110" t="s">
        <v>1612</v>
      </c>
    </row>
    <row r="845" spans="1:9" x14ac:dyDescent="0.2">
      <c r="A845" s="110" t="s">
        <v>1613</v>
      </c>
    </row>
    <row r="846" spans="1:9" x14ac:dyDescent="0.2">
      <c r="A846" s="110" t="s">
        <v>1614</v>
      </c>
    </row>
    <row r="847" spans="1:9" x14ac:dyDescent="0.2">
      <c r="A847" s="110" t="s">
        <v>1354</v>
      </c>
    </row>
    <row r="848" spans="1:9" x14ac:dyDescent="0.2">
      <c r="A848" s="110" t="s">
        <v>1355</v>
      </c>
    </row>
    <row r="849" spans="1:9" x14ac:dyDescent="0.2">
      <c r="A849" s="110" t="s">
        <v>1615</v>
      </c>
    </row>
    <row r="850" spans="1:9" x14ac:dyDescent="0.2">
      <c r="A850" s="110" t="s">
        <v>1419</v>
      </c>
    </row>
    <row r="851" spans="1:9" x14ac:dyDescent="0.2">
      <c r="A851" s="110" t="s">
        <v>1616</v>
      </c>
    </row>
    <row r="852" spans="1:9" x14ac:dyDescent="0.2">
      <c r="A852" s="110" t="s">
        <v>1268</v>
      </c>
    </row>
    <row r="854" spans="1:9" x14ac:dyDescent="0.2">
      <c r="A854" s="119"/>
      <c r="B854" s="117" t="s">
        <v>1379</v>
      </c>
      <c r="C854" s="117" t="s">
        <v>1329</v>
      </c>
    </row>
    <row r="855" spans="1:9" x14ac:dyDescent="0.2">
      <c r="A855" s="118" t="s">
        <v>1318</v>
      </c>
      <c r="B855" s="112">
        <v>6</v>
      </c>
      <c r="C855" s="112">
        <v>133</v>
      </c>
    </row>
    <row r="856" spans="1:9" x14ac:dyDescent="0.2">
      <c r="A856" s="118" t="s">
        <v>1343</v>
      </c>
      <c r="B856" s="112">
        <v>122</v>
      </c>
      <c r="C856" s="112">
        <v>2</v>
      </c>
    </row>
    <row r="858" spans="1:9" x14ac:dyDescent="0.2">
      <c r="A858" s="110" t="s">
        <v>1617</v>
      </c>
    </row>
    <row r="859" spans="1:9" x14ac:dyDescent="0.2">
      <c r="A859" s="110" t="s">
        <v>1618</v>
      </c>
    </row>
    <row r="860" spans="1:9" x14ac:dyDescent="0.2">
      <c r="A860" s="175" t="s">
        <v>2827</v>
      </c>
    </row>
    <row r="861" spans="1:9" x14ac:dyDescent="0.2">
      <c r="A861" s="263" t="s">
        <v>1258</v>
      </c>
      <c r="B861" s="263"/>
    </row>
    <row r="862" spans="1:9" ht="16" thickBot="1" x14ac:dyDescent="0.25">
      <c r="A862" s="167"/>
      <c r="B862" s="167"/>
      <c r="C862" s="167"/>
      <c r="D862" s="167"/>
      <c r="E862" s="167"/>
      <c r="F862" s="167"/>
      <c r="G862" s="167"/>
      <c r="H862" s="167"/>
      <c r="I862" s="167"/>
    </row>
    <row r="863" spans="1:9" ht="16" thickBot="1" x14ac:dyDescent="0.25">
      <c r="A863" s="255" t="s">
        <v>758</v>
      </c>
      <c r="B863" s="257"/>
    </row>
    <row r="864" spans="1:9" x14ac:dyDescent="0.2">
      <c r="A864" s="110" t="s">
        <v>1619</v>
      </c>
    </row>
    <row r="865" spans="1:3" x14ac:dyDescent="0.2">
      <c r="A865" s="154" t="s">
        <v>2771</v>
      </c>
    </row>
    <row r="866" spans="1:3" x14ac:dyDescent="0.2">
      <c r="A866" s="110" t="s">
        <v>1620</v>
      </c>
    </row>
    <row r="867" spans="1:3" x14ac:dyDescent="0.2">
      <c r="A867" s="110" t="s">
        <v>1621</v>
      </c>
    </row>
    <row r="868" spans="1:3" x14ac:dyDescent="0.2">
      <c r="A868" s="110" t="s">
        <v>1622</v>
      </c>
    </row>
    <row r="869" spans="1:3" x14ac:dyDescent="0.2">
      <c r="A869" s="110" t="s">
        <v>1289</v>
      </c>
    </row>
    <row r="870" spans="1:3" x14ac:dyDescent="0.2">
      <c r="A870" s="110" t="s">
        <v>1290</v>
      </c>
    </row>
    <row r="871" spans="1:3" x14ac:dyDescent="0.2">
      <c r="A871" s="110" t="s">
        <v>1623</v>
      </c>
    </row>
    <row r="872" spans="1:3" x14ac:dyDescent="0.2">
      <c r="A872" s="110" t="s">
        <v>1292</v>
      </c>
    </row>
    <row r="873" spans="1:3" x14ac:dyDescent="0.2">
      <c r="A873" s="110" t="s">
        <v>1624</v>
      </c>
    </row>
    <row r="874" spans="1:3" x14ac:dyDescent="0.2">
      <c r="A874" s="110" t="s">
        <v>1268</v>
      </c>
    </row>
    <row r="876" spans="1:3" x14ac:dyDescent="0.2">
      <c r="A876" s="119"/>
      <c r="B876" s="117" t="s">
        <v>1294</v>
      </c>
      <c r="C876" s="117" t="s">
        <v>1270</v>
      </c>
    </row>
    <row r="877" spans="1:3" x14ac:dyDescent="0.2">
      <c r="A877" s="118" t="s">
        <v>1318</v>
      </c>
      <c r="B877" s="112">
        <v>38</v>
      </c>
      <c r="C877" s="112">
        <v>283</v>
      </c>
    </row>
    <row r="878" spans="1:3" x14ac:dyDescent="0.2">
      <c r="A878" s="118" t="s">
        <v>1343</v>
      </c>
      <c r="B878" s="112">
        <v>331</v>
      </c>
      <c r="C878" s="112">
        <v>7</v>
      </c>
    </row>
    <row r="880" spans="1:3" x14ac:dyDescent="0.2">
      <c r="A880" s="110" t="s">
        <v>1625</v>
      </c>
    </row>
    <row r="881" spans="1:9" x14ac:dyDescent="0.2">
      <c r="A881" s="110" t="s">
        <v>1626</v>
      </c>
    </row>
    <row r="882" spans="1:9" x14ac:dyDescent="0.2">
      <c r="A882" s="175" t="s">
        <v>2828</v>
      </c>
    </row>
    <row r="883" spans="1:9" x14ac:dyDescent="0.2">
      <c r="A883" s="263" t="s">
        <v>1333</v>
      </c>
      <c r="B883" s="263"/>
    </row>
    <row r="884" spans="1:9" ht="16" thickBot="1" x14ac:dyDescent="0.25">
      <c r="A884" s="167"/>
      <c r="B884" s="167"/>
      <c r="C884" s="167"/>
      <c r="D884" s="167"/>
      <c r="E884" s="167"/>
      <c r="F884" s="167"/>
      <c r="G884" s="167"/>
      <c r="H884" s="167"/>
      <c r="I884" s="167"/>
    </row>
    <row r="885" spans="1:9" ht="16" thickBot="1" x14ac:dyDescent="0.25">
      <c r="A885" s="258" t="s">
        <v>757</v>
      </c>
      <c r="B885" s="260"/>
    </row>
    <row r="886" spans="1:9" x14ac:dyDescent="0.2">
      <c r="A886" s="110" t="s">
        <v>1627</v>
      </c>
    </row>
    <row r="887" spans="1:9" x14ac:dyDescent="0.2">
      <c r="A887" s="154" t="s">
        <v>2773</v>
      </c>
    </row>
    <row r="888" spans="1:9" x14ac:dyDescent="0.2">
      <c r="A888" s="110" t="s">
        <v>1628</v>
      </c>
    </row>
    <row r="889" spans="1:9" x14ac:dyDescent="0.2">
      <c r="A889" s="110" t="s">
        <v>1629</v>
      </c>
    </row>
    <row r="890" spans="1:9" x14ac:dyDescent="0.2">
      <c r="A890" s="110" t="s">
        <v>1630</v>
      </c>
    </row>
    <row r="891" spans="1:9" x14ac:dyDescent="0.2">
      <c r="A891" s="110" t="s">
        <v>1278</v>
      </c>
    </row>
    <row r="892" spans="1:9" x14ac:dyDescent="0.2">
      <c r="A892" s="110" t="s">
        <v>1631</v>
      </c>
    </row>
    <row r="893" spans="1:9" x14ac:dyDescent="0.2">
      <c r="A893" s="110" t="s">
        <v>1632</v>
      </c>
    </row>
    <row r="894" spans="1:9" x14ac:dyDescent="0.2">
      <c r="A894" s="110" t="s">
        <v>1633</v>
      </c>
    </row>
    <row r="895" spans="1:9" x14ac:dyDescent="0.2">
      <c r="A895" s="110" t="s">
        <v>1634</v>
      </c>
    </row>
    <row r="896" spans="1:9" x14ac:dyDescent="0.2">
      <c r="A896" s="110" t="s">
        <v>1268</v>
      </c>
    </row>
    <row r="898" spans="1:9" x14ac:dyDescent="0.2">
      <c r="A898" s="119"/>
      <c r="B898" s="117" t="s">
        <v>1316</v>
      </c>
      <c r="C898" s="117" t="s">
        <v>1282</v>
      </c>
    </row>
    <row r="899" spans="1:9" x14ac:dyDescent="0.2">
      <c r="A899" s="118" t="s">
        <v>1254</v>
      </c>
      <c r="B899" s="112">
        <v>162</v>
      </c>
      <c r="C899" s="112">
        <v>642</v>
      </c>
    </row>
    <row r="900" spans="1:9" x14ac:dyDescent="0.2">
      <c r="A900" s="118" t="s">
        <v>1255</v>
      </c>
      <c r="B900" s="112">
        <v>774</v>
      </c>
      <c r="C900" s="112">
        <v>168</v>
      </c>
    </row>
    <row r="902" spans="1:9" x14ac:dyDescent="0.2">
      <c r="A902" s="110" t="s">
        <v>1635</v>
      </c>
    </row>
    <row r="903" spans="1:9" x14ac:dyDescent="0.2">
      <c r="A903" s="110" t="s">
        <v>1636</v>
      </c>
    </row>
    <row r="904" spans="1:9" x14ac:dyDescent="0.2">
      <c r="A904" s="175" t="s">
        <v>2829</v>
      </c>
    </row>
    <row r="905" spans="1:9" x14ac:dyDescent="0.2">
      <c r="A905" s="263" t="s">
        <v>1258</v>
      </c>
      <c r="B905" s="263"/>
    </row>
    <row r="906" spans="1:9" ht="16" thickBot="1" x14ac:dyDescent="0.25">
      <c r="A906" s="167"/>
      <c r="B906" s="167"/>
      <c r="C906" s="167"/>
      <c r="D906" s="167"/>
      <c r="E906" s="167"/>
      <c r="F906" s="167"/>
      <c r="G906" s="167"/>
      <c r="H906" s="167"/>
      <c r="I906" s="167"/>
    </row>
    <row r="907" spans="1:9" ht="16" thickBot="1" x14ac:dyDescent="0.25">
      <c r="A907" s="258" t="s">
        <v>756</v>
      </c>
      <c r="B907" s="260"/>
    </row>
    <row r="908" spans="1:9" x14ac:dyDescent="0.2">
      <c r="A908" s="110" t="s">
        <v>1637</v>
      </c>
    </row>
    <row r="909" spans="1:9" x14ac:dyDescent="0.2">
      <c r="A909" s="154" t="s">
        <v>2774</v>
      </c>
    </row>
    <row r="910" spans="1:9" x14ac:dyDescent="0.2">
      <c r="A910" s="110" t="s">
        <v>1638</v>
      </c>
    </row>
    <row r="911" spans="1:9" x14ac:dyDescent="0.2">
      <c r="A911" s="110" t="s">
        <v>1639</v>
      </c>
    </row>
    <row r="912" spans="1:9" x14ac:dyDescent="0.2">
      <c r="A912" s="110" t="s">
        <v>1640</v>
      </c>
    </row>
    <row r="913" spans="1:9" x14ac:dyDescent="0.2">
      <c r="A913" s="110" t="s">
        <v>1278</v>
      </c>
    </row>
    <row r="914" spans="1:9" x14ac:dyDescent="0.2">
      <c r="A914" s="110" t="s">
        <v>1417</v>
      </c>
    </row>
    <row r="915" spans="1:9" x14ac:dyDescent="0.2">
      <c r="A915" s="110" t="s">
        <v>1641</v>
      </c>
    </row>
    <row r="916" spans="1:9" x14ac:dyDescent="0.2">
      <c r="A916" s="110" t="s">
        <v>1419</v>
      </c>
    </row>
    <row r="917" spans="1:9" x14ac:dyDescent="0.2">
      <c r="A917" s="110" t="s">
        <v>1642</v>
      </c>
    </row>
    <row r="918" spans="1:9" x14ac:dyDescent="0.2">
      <c r="A918" s="110" t="s">
        <v>1268</v>
      </c>
    </row>
    <row r="920" spans="1:9" x14ac:dyDescent="0.2">
      <c r="A920" s="119"/>
      <c r="B920" s="117" t="s">
        <v>1379</v>
      </c>
      <c r="C920" s="117" t="s">
        <v>1329</v>
      </c>
    </row>
    <row r="921" spans="1:9" x14ac:dyDescent="0.2">
      <c r="A921" s="118" t="s">
        <v>1643</v>
      </c>
      <c r="B921" s="112">
        <v>1385</v>
      </c>
      <c r="C921" s="112">
        <v>295</v>
      </c>
    </row>
    <row r="922" spans="1:9" x14ac:dyDescent="0.2">
      <c r="A922" s="118" t="s">
        <v>1479</v>
      </c>
      <c r="B922" s="112">
        <v>110</v>
      </c>
      <c r="C922" s="112">
        <v>1082</v>
      </c>
    </row>
    <row r="924" spans="1:9" x14ac:dyDescent="0.2">
      <c r="A924" s="110" t="s">
        <v>1644</v>
      </c>
    </row>
    <row r="925" spans="1:9" x14ac:dyDescent="0.2">
      <c r="A925" s="110" t="s">
        <v>2724</v>
      </c>
    </row>
    <row r="926" spans="1:9" x14ac:dyDescent="0.2">
      <c r="A926" s="175" t="s">
        <v>2830</v>
      </c>
    </row>
    <row r="927" spans="1:9" x14ac:dyDescent="0.2">
      <c r="A927" s="263" t="s">
        <v>1258</v>
      </c>
      <c r="B927" s="263"/>
    </row>
    <row r="928" spans="1:9" ht="16" thickBot="1" x14ac:dyDescent="0.25">
      <c r="A928" s="167"/>
      <c r="B928" s="167"/>
      <c r="C928" s="167"/>
      <c r="D928" s="167"/>
      <c r="E928" s="167"/>
      <c r="F928" s="167"/>
      <c r="G928" s="167"/>
      <c r="H928" s="167"/>
      <c r="I928" s="167"/>
    </row>
    <row r="929" spans="1:3" ht="16" thickBot="1" x14ac:dyDescent="0.25">
      <c r="A929" s="255" t="s">
        <v>753</v>
      </c>
      <c r="B929" s="257"/>
    </row>
    <row r="930" spans="1:3" x14ac:dyDescent="0.2">
      <c r="A930" s="110" t="s">
        <v>1645</v>
      </c>
    </row>
    <row r="931" spans="1:3" x14ac:dyDescent="0.2">
      <c r="A931" s="154" t="s">
        <v>2775</v>
      </c>
    </row>
    <row r="932" spans="1:3" x14ac:dyDescent="0.2">
      <c r="A932" s="110" t="s">
        <v>1646</v>
      </c>
    </row>
    <row r="933" spans="1:3" x14ac:dyDescent="0.2">
      <c r="A933" s="110" t="s">
        <v>1647</v>
      </c>
    </row>
    <row r="934" spans="1:3" x14ac:dyDescent="0.2">
      <c r="A934" s="110" t="s">
        <v>1648</v>
      </c>
    </row>
    <row r="935" spans="1:3" x14ac:dyDescent="0.2">
      <c r="A935" s="110" t="s">
        <v>1338</v>
      </c>
    </row>
    <row r="936" spans="1:3" x14ac:dyDescent="0.2">
      <c r="A936" s="110" t="s">
        <v>1458</v>
      </c>
    </row>
    <row r="937" spans="1:3" x14ac:dyDescent="0.2">
      <c r="A937" s="110" t="s">
        <v>1649</v>
      </c>
    </row>
    <row r="938" spans="1:3" x14ac:dyDescent="0.2">
      <c r="A938" s="110" t="s">
        <v>1280</v>
      </c>
    </row>
    <row r="939" spans="1:3" x14ac:dyDescent="0.2">
      <c r="A939" s="110" t="s">
        <v>1650</v>
      </c>
    </row>
    <row r="940" spans="1:3" x14ac:dyDescent="0.2">
      <c r="A940" s="110" t="s">
        <v>1268</v>
      </c>
    </row>
    <row r="942" spans="1:3" x14ac:dyDescent="0.2">
      <c r="A942" s="119"/>
      <c r="B942" s="117" t="s">
        <v>1269</v>
      </c>
      <c r="C942" s="117" t="s">
        <v>1282</v>
      </c>
    </row>
    <row r="943" spans="1:3" x14ac:dyDescent="0.2">
      <c r="A943" s="118" t="s">
        <v>1318</v>
      </c>
      <c r="B943" s="112">
        <v>981</v>
      </c>
      <c r="C943" s="112">
        <v>72</v>
      </c>
    </row>
    <row r="944" spans="1:3" x14ac:dyDescent="0.2">
      <c r="A944" s="118" t="s">
        <v>1343</v>
      </c>
      <c r="B944" s="112">
        <v>96</v>
      </c>
      <c r="C944" s="112">
        <v>908</v>
      </c>
    </row>
    <row r="946" spans="1:9" x14ac:dyDescent="0.2">
      <c r="A946" s="110" t="s">
        <v>1651</v>
      </c>
    </row>
    <row r="947" spans="1:9" x14ac:dyDescent="0.2">
      <c r="A947" s="110" t="s">
        <v>1652</v>
      </c>
    </row>
    <row r="948" spans="1:9" x14ac:dyDescent="0.2">
      <c r="A948" s="175" t="s">
        <v>2831</v>
      </c>
    </row>
    <row r="949" spans="1:9" x14ac:dyDescent="0.2">
      <c r="A949" s="263" t="s">
        <v>1258</v>
      </c>
      <c r="B949" s="263"/>
    </row>
    <row r="950" spans="1:9" ht="16" thickBot="1" x14ac:dyDescent="0.25">
      <c r="A950" s="167"/>
      <c r="B950" s="167"/>
      <c r="C950" s="167"/>
      <c r="D950" s="167"/>
      <c r="E950" s="167"/>
      <c r="F950" s="167"/>
      <c r="G950" s="167"/>
      <c r="H950" s="167"/>
      <c r="I950" s="167"/>
    </row>
    <row r="951" spans="1:9" ht="16" thickBot="1" x14ac:dyDescent="0.25">
      <c r="A951" s="255" t="s">
        <v>754</v>
      </c>
      <c r="B951" s="257"/>
    </row>
    <row r="952" spans="1:9" x14ac:dyDescent="0.2">
      <c r="A952" s="110" t="s">
        <v>1346</v>
      </c>
    </row>
    <row r="953" spans="1:9" x14ac:dyDescent="0.2">
      <c r="A953" s="110" t="s">
        <v>1653</v>
      </c>
    </row>
    <row r="954" spans="1:9" x14ac:dyDescent="0.2">
      <c r="A954" s="154" t="s">
        <v>2780</v>
      </c>
    </row>
    <row r="955" spans="1:9" x14ac:dyDescent="0.2">
      <c r="A955" s="110" t="s">
        <v>1654</v>
      </c>
    </row>
    <row r="957" spans="1:9" x14ac:dyDescent="0.2">
      <c r="A957" s="119"/>
      <c r="B957" s="117" t="s">
        <v>1318</v>
      </c>
      <c r="C957" s="117" t="s">
        <v>1479</v>
      </c>
    </row>
    <row r="958" spans="1:9" x14ac:dyDescent="0.2">
      <c r="A958" s="118" t="s">
        <v>1655</v>
      </c>
      <c r="B958" s="112">
        <v>284</v>
      </c>
      <c r="C958" s="112">
        <v>0</v>
      </c>
    </row>
    <row r="959" spans="1:9" x14ac:dyDescent="0.2">
      <c r="A959" s="118" t="s">
        <v>1656</v>
      </c>
      <c r="B959" s="112">
        <v>12</v>
      </c>
      <c r="C959" s="112">
        <v>275</v>
      </c>
    </row>
    <row r="960" spans="1:9" x14ac:dyDescent="0.2">
      <c r="A960" s="175" t="s">
        <v>2832</v>
      </c>
    </row>
    <row r="962" spans="1:3" x14ac:dyDescent="0.2">
      <c r="A962" s="110" t="s">
        <v>1657</v>
      </c>
    </row>
    <row r="963" spans="1:3" x14ac:dyDescent="0.2">
      <c r="A963" s="110" t="s">
        <v>1289</v>
      </c>
    </row>
    <row r="964" spans="1:3" x14ac:dyDescent="0.2">
      <c r="A964" s="110" t="s">
        <v>1658</v>
      </c>
    </row>
    <row r="965" spans="1:3" x14ac:dyDescent="0.2">
      <c r="A965" s="110" t="s">
        <v>1659</v>
      </c>
    </row>
    <row r="967" spans="1:3" x14ac:dyDescent="0.2">
      <c r="A967" s="119"/>
      <c r="B967" s="117" t="s">
        <v>1655</v>
      </c>
      <c r="C967" s="117" t="s">
        <v>1656</v>
      </c>
    </row>
    <row r="968" spans="1:3" x14ac:dyDescent="0.2">
      <c r="A968" s="118" t="s">
        <v>1660</v>
      </c>
      <c r="B968" s="112">
        <v>36</v>
      </c>
      <c r="C968" s="112">
        <v>127</v>
      </c>
    </row>
    <row r="969" spans="1:3" x14ac:dyDescent="0.2">
      <c r="A969" s="118" t="s">
        <v>1661</v>
      </c>
      <c r="B969" s="112">
        <v>146</v>
      </c>
      <c r="C969" s="112">
        <v>34</v>
      </c>
    </row>
    <row r="970" spans="1:3" x14ac:dyDescent="0.2">
      <c r="A970" s="175" t="s">
        <v>2833</v>
      </c>
    </row>
    <row r="972" spans="1:3" x14ac:dyDescent="0.2">
      <c r="A972" s="110" t="s">
        <v>1359</v>
      </c>
    </row>
    <row r="973" spans="1:3" x14ac:dyDescent="0.2">
      <c r="A973" s="113" t="s">
        <v>1662</v>
      </c>
    </row>
    <row r="974" spans="1:3" x14ac:dyDescent="0.2">
      <c r="A974" s="110" t="s">
        <v>1663</v>
      </c>
    </row>
    <row r="975" spans="1:3" x14ac:dyDescent="0.2">
      <c r="A975" s="110" t="s">
        <v>1664</v>
      </c>
    </row>
    <row r="976" spans="1:3" x14ac:dyDescent="0.2">
      <c r="A976" s="263" t="s">
        <v>1258</v>
      </c>
      <c r="B976" s="263"/>
    </row>
  </sheetData>
  <mergeCells count="88">
    <mergeCell ref="A929:B929"/>
    <mergeCell ref="A949:B949"/>
    <mergeCell ref="A951:B951"/>
    <mergeCell ref="A976:B976"/>
    <mergeCell ref="A863:B863"/>
    <mergeCell ref="A883:B883"/>
    <mergeCell ref="A885:B885"/>
    <mergeCell ref="A905:B905"/>
    <mergeCell ref="A907:B907"/>
    <mergeCell ref="A927:B927"/>
    <mergeCell ref="A861:B861"/>
    <mergeCell ref="A731:B731"/>
    <mergeCell ref="A751:B751"/>
    <mergeCell ref="A753:B753"/>
    <mergeCell ref="A773:B773"/>
    <mergeCell ref="A775:B775"/>
    <mergeCell ref="A795:B795"/>
    <mergeCell ref="A797:B797"/>
    <mergeCell ref="A817:B817"/>
    <mergeCell ref="A819:B819"/>
    <mergeCell ref="A839:B839"/>
    <mergeCell ref="A841:B841"/>
    <mergeCell ref="A729:B729"/>
    <mergeCell ref="A605:B605"/>
    <mergeCell ref="A625:B625"/>
    <mergeCell ref="A627:B627"/>
    <mergeCell ref="A641:B641"/>
    <mergeCell ref="A643:B643"/>
    <mergeCell ref="A663:B663"/>
    <mergeCell ref="A665:B665"/>
    <mergeCell ref="A685:B685"/>
    <mergeCell ref="A687:B687"/>
    <mergeCell ref="A707:B707"/>
    <mergeCell ref="A709:B709"/>
    <mergeCell ref="A603:B603"/>
    <mergeCell ref="A459:B459"/>
    <mergeCell ref="A479:B479"/>
    <mergeCell ref="A481:B481"/>
    <mergeCell ref="A501:B501"/>
    <mergeCell ref="A503:B503"/>
    <mergeCell ref="A523:B523"/>
    <mergeCell ref="A525:B525"/>
    <mergeCell ref="A545:B545"/>
    <mergeCell ref="A547:B547"/>
    <mergeCell ref="A581:B581"/>
    <mergeCell ref="A583:B583"/>
    <mergeCell ref="A457:B457"/>
    <mergeCell ref="A333:B333"/>
    <mergeCell ref="A353:B353"/>
    <mergeCell ref="A355:B355"/>
    <mergeCell ref="A369:B369"/>
    <mergeCell ref="A371:B371"/>
    <mergeCell ref="A391:B391"/>
    <mergeCell ref="A393:B393"/>
    <mergeCell ref="A413:B413"/>
    <mergeCell ref="A415:B415"/>
    <mergeCell ref="A435:B435"/>
    <mergeCell ref="A437:B437"/>
    <mergeCell ref="A331:B331"/>
    <mergeCell ref="A213:B213"/>
    <mergeCell ref="A227:B227"/>
    <mergeCell ref="A229:B229"/>
    <mergeCell ref="A249:B249"/>
    <mergeCell ref="A251:B251"/>
    <mergeCell ref="A271:B271"/>
    <mergeCell ref="A273:B273"/>
    <mergeCell ref="A287:B287"/>
    <mergeCell ref="A289:B289"/>
    <mergeCell ref="A309:B309"/>
    <mergeCell ref="A311:B311"/>
    <mergeCell ref="A211:B211"/>
    <mergeCell ref="A76:B76"/>
    <mergeCell ref="A96:B96"/>
    <mergeCell ref="A98:B98"/>
    <mergeCell ref="A118:B118"/>
    <mergeCell ref="A120:B120"/>
    <mergeCell ref="A140:B140"/>
    <mergeCell ref="A142:B142"/>
    <mergeCell ref="A162:B162"/>
    <mergeCell ref="A164:B164"/>
    <mergeCell ref="A184:B184"/>
    <mergeCell ref="A186:B186"/>
    <mergeCell ref="A74:B74"/>
    <mergeCell ref="A16:B16"/>
    <mergeCell ref="A30:B30"/>
    <mergeCell ref="A32:B32"/>
    <mergeCell ref="A52:B52"/>
    <mergeCell ref="A54:B5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2"/>
  <sheetViews>
    <sheetView workbookViewId="0">
      <pane ySplit="7" topLeftCell="A8" activePane="bottomLeft" state="frozen"/>
      <selection pane="bottomLeft" activeCell="A2" sqref="A2"/>
    </sheetView>
  </sheetViews>
  <sheetFormatPr baseColWidth="10" defaultColWidth="7.83203125" defaultRowHeight="15" x14ac:dyDescent="0.2"/>
  <cols>
    <col min="1" max="1" width="9.1640625" style="125" bestFit="1" customWidth="1"/>
    <col min="2" max="2" width="17.6640625" style="125" bestFit="1" customWidth="1"/>
    <col min="3" max="3" width="23.83203125" style="127" bestFit="1" customWidth="1"/>
    <col min="4" max="4" width="7.1640625" style="127" customWidth="1"/>
    <col min="5" max="5" width="6.6640625" style="127" customWidth="1"/>
    <col min="6" max="6" width="16.6640625" style="125" customWidth="1"/>
    <col min="7" max="16384" width="7.83203125" style="125"/>
  </cols>
  <sheetData>
    <row r="1" spans="1:7" ht="16" x14ac:dyDescent="0.2">
      <c r="A1" s="124" t="s">
        <v>2840</v>
      </c>
    </row>
    <row r="3" spans="1:7" ht="15" customHeight="1" x14ac:dyDescent="0.2">
      <c r="A3" s="267" t="s">
        <v>1669</v>
      </c>
      <c r="B3" s="269" t="s">
        <v>2520</v>
      </c>
      <c r="C3" s="267" t="s">
        <v>2422</v>
      </c>
      <c r="D3" s="267" t="s">
        <v>2423</v>
      </c>
      <c r="E3" s="267" t="s">
        <v>2424</v>
      </c>
      <c r="F3" s="265" t="s">
        <v>2523</v>
      </c>
      <c r="G3" s="265" t="s">
        <v>2530</v>
      </c>
    </row>
    <row r="4" spans="1:7" ht="15" customHeight="1" x14ac:dyDescent="0.2">
      <c r="A4" s="267"/>
      <c r="B4" s="267"/>
      <c r="C4" s="267"/>
      <c r="D4" s="267"/>
      <c r="E4" s="267"/>
      <c r="F4" s="265"/>
      <c r="G4" s="265"/>
    </row>
    <row r="5" spans="1:7" ht="15" customHeight="1" x14ac:dyDescent="0.2">
      <c r="A5" s="267"/>
      <c r="B5" s="267"/>
      <c r="C5" s="267"/>
      <c r="D5" s="267"/>
      <c r="E5" s="267"/>
      <c r="F5" s="265"/>
      <c r="G5" s="265"/>
    </row>
    <row r="6" spans="1:7" x14ac:dyDescent="0.2">
      <c r="A6" s="267"/>
      <c r="B6" s="267"/>
      <c r="C6" s="267"/>
      <c r="D6" s="267"/>
      <c r="E6" s="267"/>
      <c r="F6" s="265"/>
      <c r="G6" s="265"/>
    </row>
    <row r="7" spans="1:7" x14ac:dyDescent="0.2">
      <c r="A7" s="268"/>
      <c r="B7" s="268"/>
      <c r="C7" s="268"/>
      <c r="D7" s="268"/>
      <c r="E7" s="268"/>
      <c r="F7" s="266"/>
      <c r="G7" s="266"/>
    </row>
    <row r="8" spans="1:7" x14ac:dyDescent="0.2">
      <c r="A8" s="127" t="s">
        <v>1674</v>
      </c>
      <c r="B8" s="128">
        <v>4307263</v>
      </c>
      <c r="C8" s="127" t="s">
        <v>1672</v>
      </c>
      <c r="D8" s="127" t="s">
        <v>308</v>
      </c>
      <c r="E8" s="129" t="s">
        <v>28</v>
      </c>
      <c r="F8" s="18">
        <v>0.46650000000000003</v>
      </c>
      <c r="G8" s="130" t="s">
        <v>2618</v>
      </c>
    </row>
    <row r="9" spans="1:7" x14ac:dyDescent="0.2">
      <c r="A9" s="127" t="s">
        <v>1674</v>
      </c>
      <c r="B9" s="128">
        <v>13475857</v>
      </c>
      <c r="C9" s="127" t="s">
        <v>1680</v>
      </c>
      <c r="D9" s="127" t="s">
        <v>890</v>
      </c>
      <c r="E9" s="129" t="s">
        <v>320</v>
      </c>
      <c r="F9" s="18">
        <v>0.43149999999999999</v>
      </c>
      <c r="G9" s="130" t="s">
        <v>2564</v>
      </c>
    </row>
    <row r="10" spans="1:7" x14ac:dyDescent="0.2">
      <c r="A10" s="127" t="s">
        <v>1674</v>
      </c>
      <c r="B10" s="128">
        <v>13475905</v>
      </c>
      <c r="C10" s="127" t="s">
        <v>2425</v>
      </c>
      <c r="D10" s="127" t="s">
        <v>308</v>
      </c>
      <c r="E10" s="127" t="s">
        <v>28</v>
      </c>
      <c r="F10" s="18">
        <v>6.5659999999999996E-2</v>
      </c>
      <c r="G10" s="130" t="s">
        <v>2565</v>
      </c>
    </row>
    <row r="11" spans="1:7" x14ac:dyDescent="0.2">
      <c r="A11" s="127" t="s">
        <v>1674</v>
      </c>
      <c r="B11" s="128">
        <v>67395837</v>
      </c>
      <c r="C11" s="127" t="s">
        <v>1685</v>
      </c>
      <c r="D11" s="127" t="s">
        <v>320</v>
      </c>
      <c r="E11" s="127" t="s">
        <v>28</v>
      </c>
      <c r="F11" s="18">
        <v>0.61439999999999995</v>
      </c>
      <c r="G11" s="130" t="s">
        <v>2566</v>
      </c>
    </row>
    <row r="12" spans="1:7" x14ac:dyDescent="0.2">
      <c r="A12" s="127" t="s">
        <v>1674</v>
      </c>
      <c r="B12" s="128">
        <v>110456232</v>
      </c>
      <c r="C12" s="127" t="s">
        <v>1690</v>
      </c>
      <c r="D12" s="127" t="s">
        <v>308</v>
      </c>
      <c r="E12" s="127" t="s">
        <v>28</v>
      </c>
      <c r="F12" s="18">
        <v>0.41439999999999999</v>
      </c>
      <c r="G12" s="130" t="s">
        <v>2567</v>
      </c>
    </row>
    <row r="13" spans="1:7" x14ac:dyDescent="0.2">
      <c r="A13" s="127" t="s">
        <v>1674</v>
      </c>
      <c r="B13" s="128">
        <v>118101807</v>
      </c>
      <c r="C13" s="127" t="s">
        <v>1695</v>
      </c>
      <c r="D13" s="127" t="s">
        <v>28</v>
      </c>
      <c r="E13" s="127" t="s">
        <v>308</v>
      </c>
      <c r="F13" s="18">
        <v>0.58499999999999996</v>
      </c>
      <c r="G13" s="130" t="s">
        <v>2568</v>
      </c>
    </row>
    <row r="14" spans="1:7" x14ac:dyDescent="0.2">
      <c r="A14" s="127" t="s">
        <v>1674</v>
      </c>
      <c r="B14" s="128">
        <v>153304947</v>
      </c>
      <c r="C14" s="127" t="s">
        <v>1700</v>
      </c>
      <c r="D14" s="127" t="s">
        <v>320</v>
      </c>
      <c r="E14" s="127" t="s">
        <v>890</v>
      </c>
      <c r="F14" s="18">
        <v>0.3962</v>
      </c>
      <c r="G14" s="130" t="s">
        <v>2569</v>
      </c>
    </row>
    <row r="15" spans="1:7" x14ac:dyDescent="0.2">
      <c r="A15" s="127" t="s">
        <v>1674</v>
      </c>
      <c r="B15" s="128">
        <v>157698600</v>
      </c>
      <c r="C15" s="127" t="s">
        <v>1705</v>
      </c>
      <c r="D15" s="127" t="s">
        <v>890</v>
      </c>
      <c r="E15" s="127" t="s">
        <v>320</v>
      </c>
      <c r="F15" s="18">
        <v>0.50290000000000001</v>
      </c>
      <c r="G15" s="130" t="s">
        <v>2570</v>
      </c>
    </row>
    <row r="16" spans="1:7" x14ac:dyDescent="0.2">
      <c r="A16" s="127" t="s">
        <v>1674</v>
      </c>
      <c r="B16" s="128">
        <v>157698637</v>
      </c>
      <c r="C16" s="127" t="s">
        <v>2426</v>
      </c>
      <c r="D16" s="127" t="s">
        <v>308</v>
      </c>
      <c r="E16" s="127" t="s">
        <v>28</v>
      </c>
      <c r="F16" s="18">
        <v>0.1648</v>
      </c>
      <c r="G16" s="130" t="s">
        <v>2571</v>
      </c>
    </row>
    <row r="17" spans="1:7" x14ac:dyDescent="0.2">
      <c r="A17" s="127" t="s">
        <v>1674</v>
      </c>
      <c r="B17" s="128">
        <v>158480524</v>
      </c>
      <c r="C17" s="127" t="s">
        <v>1710</v>
      </c>
      <c r="D17" s="127" t="s">
        <v>28</v>
      </c>
      <c r="E17" s="127" t="s">
        <v>308</v>
      </c>
      <c r="F17" s="18">
        <v>0.52449999999999997</v>
      </c>
      <c r="G17" s="130" t="s">
        <v>2572</v>
      </c>
    </row>
    <row r="18" spans="1:7" x14ac:dyDescent="0.2">
      <c r="A18" s="127" t="s">
        <v>1674</v>
      </c>
      <c r="B18" s="128">
        <v>179551371</v>
      </c>
      <c r="C18" s="127" t="s">
        <v>1715</v>
      </c>
      <c r="D18" s="127" t="s">
        <v>308</v>
      </c>
      <c r="E18" s="127" t="s">
        <v>28</v>
      </c>
      <c r="F18" s="18">
        <v>0.61399999999999999</v>
      </c>
      <c r="G18" s="130" t="s">
        <v>2573</v>
      </c>
    </row>
    <row r="19" spans="1:7" x14ac:dyDescent="0.2">
      <c r="A19" s="127" t="s">
        <v>1674</v>
      </c>
      <c r="B19" s="128">
        <v>183573252</v>
      </c>
      <c r="C19" s="127" t="s">
        <v>1723</v>
      </c>
      <c r="D19" s="127" t="s">
        <v>890</v>
      </c>
      <c r="E19" s="127" t="s">
        <v>320</v>
      </c>
      <c r="F19" s="18">
        <v>0.45739999999999997</v>
      </c>
      <c r="G19" s="130" t="s">
        <v>2574</v>
      </c>
    </row>
    <row r="20" spans="1:7" x14ac:dyDescent="0.2">
      <c r="A20" s="127" t="s">
        <v>1674</v>
      </c>
      <c r="B20" s="128">
        <v>225346517</v>
      </c>
      <c r="C20" s="127" t="s">
        <v>1726</v>
      </c>
      <c r="D20" s="127" t="s">
        <v>890</v>
      </c>
      <c r="E20" s="127" t="s">
        <v>320</v>
      </c>
      <c r="F20" s="18">
        <v>0.48259999999999997</v>
      </c>
      <c r="G20" s="130" t="s">
        <v>2575</v>
      </c>
    </row>
    <row r="21" spans="1:7" x14ac:dyDescent="0.2">
      <c r="A21" s="127" t="s">
        <v>1674</v>
      </c>
      <c r="B21" s="128">
        <v>238276008</v>
      </c>
      <c r="C21" s="127" t="s">
        <v>1731</v>
      </c>
      <c r="D21" s="127" t="s">
        <v>308</v>
      </c>
      <c r="E21" s="127" t="s">
        <v>28</v>
      </c>
      <c r="F21" s="18">
        <v>0.27650000000000002</v>
      </c>
      <c r="G21" s="130" t="s">
        <v>2576</v>
      </c>
    </row>
    <row r="22" spans="1:7" x14ac:dyDescent="0.2">
      <c r="A22" s="127" t="s">
        <v>1674</v>
      </c>
      <c r="B22" s="128">
        <v>239718626</v>
      </c>
      <c r="C22" s="127" t="s">
        <v>1736</v>
      </c>
      <c r="D22" s="127" t="s">
        <v>28</v>
      </c>
      <c r="E22" s="127" t="s">
        <v>308</v>
      </c>
      <c r="F22" s="18">
        <v>0.50760000000000005</v>
      </c>
      <c r="G22" s="130" t="s">
        <v>2577</v>
      </c>
    </row>
    <row r="23" spans="1:7" x14ac:dyDescent="0.2">
      <c r="A23" s="127" t="s">
        <v>1674</v>
      </c>
      <c r="B23" s="128">
        <v>242643443</v>
      </c>
      <c r="C23" s="127" t="s">
        <v>2427</v>
      </c>
      <c r="D23" s="127" t="s">
        <v>320</v>
      </c>
      <c r="E23" s="127" t="s">
        <v>28</v>
      </c>
      <c r="F23" s="131">
        <v>0.68630000000000002</v>
      </c>
      <c r="G23" s="130" t="s">
        <v>2578</v>
      </c>
    </row>
    <row r="24" spans="1:7" x14ac:dyDescent="0.2">
      <c r="A24" s="127" t="s">
        <v>1674</v>
      </c>
      <c r="B24" s="128">
        <v>242643448</v>
      </c>
      <c r="C24" s="127" t="s">
        <v>2428</v>
      </c>
      <c r="D24" s="127" t="s">
        <v>890</v>
      </c>
      <c r="E24" s="127" t="s">
        <v>320</v>
      </c>
      <c r="F24" s="131">
        <v>0.24079999999999999</v>
      </c>
      <c r="G24" s="130" t="s">
        <v>2579</v>
      </c>
    </row>
    <row r="25" spans="1:7" x14ac:dyDescent="0.2">
      <c r="A25" s="127" t="s">
        <v>1674</v>
      </c>
      <c r="B25" s="128">
        <v>242643495</v>
      </c>
      <c r="C25" s="127" t="s">
        <v>1744</v>
      </c>
      <c r="D25" s="127" t="s">
        <v>890</v>
      </c>
      <c r="E25" s="127" t="s">
        <v>320</v>
      </c>
      <c r="F25" s="131">
        <v>0.68640000000000001</v>
      </c>
      <c r="G25" s="130" t="s">
        <v>2580</v>
      </c>
    </row>
    <row r="26" spans="1:7" x14ac:dyDescent="0.2">
      <c r="A26" s="127" t="s">
        <v>1674</v>
      </c>
      <c r="B26" s="128">
        <v>247876411</v>
      </c>
      <c r="C26" s="127" t="s">
        <v>1747</v>
      </c>
      <c r="D26" s="127" t="s">
        <v>28</v>
      </c>
      <c r="E26" s="127" t="s">
        <v>308</v>
      </c>
      <c r="F26" s="131">
        <v>0.5968</v>
      </c>
      <c r="G26" s="130" t="s">
        <v>2524</v>
      </c>
    </row>
    <row r="27" spans="1:7" x14ac:dyDescent="0.2">
      <c r="A27" s="127" t="s">
        <v>1754</v>
      </c>
      <c r="B27" s="128">
        <v>114924</v>
      </c>
      <c r="C27" s="127" t="s">
        <v>2429</v>
      </c>
      <c r="D27" s="127" t="s">
        <v>308</v>
      </c>
      <c r="E27" s="127" t="s">
        <v>28</v>
      </c>
      <c r="F27" s="131">
        <v>3.6999999999999998E-2</v>
      </c>
      <c r="G27" s="130" t="s">
        <v>2525</v>
      </c>
    </row>
    <row r="28" spans="1:7" x14ac:dyDescent="0.2">
      <c r="A28" s="127" t="s">
        <v>1754</v>
      </c>
      <c r="B28" s="128">
        <v>114974</v>
      </c>
      <c r="C28" s="127" t="s">
        <v>1752</v>
      </c>
      <c r="D28" s="127" t="s">
        <v>320</v>
      </c>
      <c r="E28" s="127" t="s">
        <v>890</v>
      </c>
      <c r="F28" s="131">
        <v>0.2697</v>
      </c>
      <c r="G28" s="130" t="s">
        <v>2526</v>
      </c>
    </row>
    <row r="29" spans="1:7" x14ac:dyDescent="0.2">
      <c r="A29" s="127" t="s">
        <v>1754</v>
      </c>
      <c r="B29" s="128">
        <v>25136553</v>
      </c>
      <c r="C29" s="127" t="s">
        <v>1758</v>
      </c>
      <c r="D29" s="127" t="s">
        <v>308</v>
      </c>
      <c r="E29" s="127" t="s">
        <v>28</v>
      </c>
      <c r="F29" s="131">
        <v>0.28610000000000002</v>
      </c>
      <c r="G29" s="130" t="s">
        <v>2527</v>
      </c>
    </row>
    <row r="30" spans="1:7" x14ac:dyDescent="0.2">
      <c r="A30" s="127" t="s">
        <v>1754</v>
      </c>
      <c r="B30" s="128">
        <v>26581350</v>
      </c>
      <c r="C30" s="127" t="s">
        <v>2430</v>
      </c>
      <c r="D30" s="127" t="s">
        <v>308</v>
      </c>
      <c r="E30" s="127" t="s">
        <v>28</v>
      </c>
      <c r="F30" s="131">
        <v>0.96689999999999998</v>
      </c>
      <c r="G30" s="130" t="s">
        <v>2528</v>
      </c>
    </row>
    <row r="31" spans="1:7" x14ac:dyDescent="0.2">
      <c r="A31" s="127" t="s">
        <v>1754</v>
      </c>
      <c r="B31" s="128">
        <v>26581379</v>
      </c>
      <c r="C31" s="127" t="s">
        <v>1763</v>
      </c>
      <c r="D31" s="127" t="s">
        <v>890</v>
      </c>
      <c r="E31" s="127" t="s">
        <v>320</v>
      </c>
      <c r="F31" s="131">
        <v>0.52010000000000001</v>
      </c>
      <c r="G31" s="130" t="s">
        <v>2529</v>
      </c>
    </row>
    <row r="32" spans="1:7" x14ac:dyDescent="0.2">
      <c r="A32" s="127" t="s">
        <v>1754</v>
      </c>
      <c r="B32" s="128">
        <v>101022366</v>
      </c>
      <c r="C32" s="127" t="s">
        <v>2431</v>
      </c>
      <c r="D32" s="127" t="s">
        <v>320</v>
      </c>
      <c r="E32" s="127" t="s">
        <v>890</v>
      </c>
      <c r="F32" s="131">
        <v>0.1033</v>
      </c>
      <c r="G32" s="130" t="s">
        <v>2531</v>
      </c>
    </row>
    <row r="33" spans="1:7" x14ac:dyDescent="0.2">
      <c r="A33" s="127" t="s">
        <v>1754</v>
      </c>
      <c r="B33" s="128">
        <v>101022426</v>
      </c>
      <c r="C33" s="127" t="s">
        <v>1768</v>
      </c>
      <c r="D33" s="127" t="s">
        <v>28</v>
      </c>
      <c r="E33" s="127" t="s">
        <v>308</v>
      </c>
      <c r="F33" s="131">
        <v>0.61629999999999996</v>
      </c>
      <c r="G33" s="130" t="s">
        <v>2532</v>
      </c>
    </row>
    <row r="34" spans="1:7" x14ac:dyDescent="0.2">
      <c r="A34" s="127" t="s">
        <v>1754</v>
      </c>
      <c r="B34" s="128">
        <v>168932506</v>
      </c>
      <c r="C34" s="127" t="s">
        <v>1776</v>
      </c>
      <c r="D34" s="127" t="s">
        <v>890</v>
      </c>
      <c r="E34" s="127" t="s">
        <v>320</v>
      </c>
      <c r="F34" s="131">
        <v>0.47210000000000002</v>
      </c>
      <c r="G34" s="130" t="s">
        <v>2533</v>
      </c>
    </row>
    <row r="35" spans="1:7" x14ac:dyDescent="0.2">
      <c r="A35" s="127" t="s">
        <v>1754</v>
      </c>
      <c r="B35" s="128">
        <v>185807185</v>
      </c>
      <c r="C35" s="127" t="s">
        <v>1779</v>
      </c>
      <c r="D35" s="127" t="s">
        <v>308</v>
      </c>
      <c r="E35" s="127" t="s">
        <v>28</v>
      </c>
      <c r="F35" s="131">
        <v>0.54479999999999995</v>
      </c>
      <c r="G35" s="130" t="s">
        <v>2534</v>
      </c>
    </row>
    <row r="36" spans="1:7" x14ac:dyDescent="0.2">
      <c r="A36" s="127" t="s">
        <v>1754</v>
      </c>
      <c r="B36" s="128">
        <v>191296113</v>
      </c>
      <c r="C36" s="127" t="s">
        <v>2432</v>
      </c>
      <c r="D36" s="127" t="s">
        <v>28</v>
      </c>
      <c r="E36" s="127" t="s">
        <v>890</v>
      </c>
      <c r="F36" s="131">
        <v>0.53</v>
      </c>
      <c r="G36" s="130" t="s">
        <v>2535</v>
      </c>
    </row>
    <row r="37" spans="1:7" x14ac:dyDescent="0.2">
      <c r="A37" s="127" t="s">
        <v>1754</v>
      </c>
      <c r="B37" s="128">
        <v>191296149</v>
      </c>
      <c r="C37" s="127" t="s">
        <v>1787</v>
      </c>
      <c r="D37" s="127" t="s">
        <v>320</v>
      </c>
      <c r="E37" s="127" t="s">
        <v>890</v>
      </c>
      <c r="F37" s="131">
        <v>0.53</v>
      </c>
      <c r="G37" s="130" t="s">
        <v>2536</v>
      </c>
    </row>
    <row r="38" spans="1:7" x14ac:dyDescent="0.2">
      <c r="A38" s="127" t="s">
        <v>1754</v>
      </c>
      <c r="B38" s="128">
        <v>217830379</v>
      </c>
      <c r="C38" s="127" t="s">
        <v>2433</v>
      </c>
      <c r="D38" s="127" t="s">
        <v>308</v>
      </c>
      <c r="E38" s="127" t="s">
        <v>28</v>
      </c>
      <c r="F38" s="131">
        <v>0.35780000000000001</v>
      </c>
      <c r="G38" s="130" t="s">
        <v>2537</v>
      </c>
    </row>
    <row r="39" spans="1:7" x14ac:dyDescent="0.2">
      <c r="A39" s="127" t="s">
        <v>1754</v>
      </c>
      <c r="B39" s="128">
        <v>217830423</v>
      </c>
      <c r="C39" s="127" t="s">
        <v>2434</v>
      </c>
      <c r="D39" s="127" t="s">
        <v>320</v>
      </c>
      <c r="E39" s="127" t="s">
        <v>890</v>
      </c>
      <c r="F39" s="131">
        <v>8.4659999999999996E-3</v>
      </c>
      <c r="G39" s="130" t="s">
        <v>2538</v>
      </c>
    </row>
    <row r="40" spans="1:7" x14ac:dyDescent="0.2">
      <c r="A40" s="127" t="s">
        <v>1754</v>
      </c>
      <c r="B40" s="128">
        <v>227032260</v>
      </c>
      <c r="C40" s="127" t="s">
        <v>1773</v>
      </c>
      <c r="D40" s="127" t="s">
        <v>320</v>
      </c>
      <c r="E40" s="127" t="s">
        <v>890</v>
      </c>
      <c r="F40" s="131">
        <v>0.46679999999999999</v>
      </c>
      <c r="G40" s="130" t="s">
        <v>2539</v>
      </c>
    </row>
    <row r="41" spans="1:7" x14ac:dyDescent="0.2">
      <c r="A41" s="127" t="s">
        <v>1754</v>
      </c>
      <c r="B41" s="128">
        <v>238654938</v>
      </c>
      <c r="C41" s="127" t="s">
        <v>1799</v>
      </c>
      <c r="D41" s="127" t="s">
        <v>308</v>
      </c>
      <c r="E41" s="127" t="s">
        <v>320</v>
      </c>
      <c r="F41" s="131">
        <v>0.53910000000000002</v>
      </c>
      <c r="G41" s="130" t="s">
        <v>2540</v>
      </c>
    </row>
    <row r="42" spans="1:7" x14ac:dyDescent="0.2">
      <c r="A42" s="127" t="s">
        <v>1754</v>
      </c>
      <c r="B42" s="128">
        <v>238654956</v>
      </c>
      <c r="C42" s="127" t="s">
        <v>2435</v>
      </c>
      <c r="D42" s="127" t="s">
        <v>308</v>
      </c>
      <c r="E42" s="127" t="s">
        <v>28</v>
      </c>
      <c r="F42" s="131">
        <v>0.2261</v>
      </c>
      <c r="G42" s="130" t="s">
        <v>2541</v>
      </c>
    </row>
    <row r="43" spans="1:7" x14ac:dyDescent="0.2">
      <c r="A43" s="127" t="s">
        <v>1806</v>
      </c>
      <c r="B43" s="128">
        <v>920099</v>
      </c>
      <c r="C43" s="127" t="s">
        <v>2436</v>
      </c>
      <c r="D43" s="127" t="s">
        <v>28</v>
      </c>
      <c r="E43" s="127" t="s">
        <v>890</v>
      </c>
      <c r="F43" s="131">
        <v>0.73839999999999995</v>
      </c>
      <c r="G43" s="130" t="s">
        <v>2542</v>
      </c>
    </row>
    <row r="44" spans="1:7" x14ac:dyDescent="0.2">
      <c r="A44" s="127" t="s">
        <v>1806</v>
      </c>
      <c r="B44" s="128">
        <v>4362083</v>
      </c>
      <c r="C44" s="127" t="s">
        <v>1810</v>
      </c>
      <c r="D44" s="127" t="s">
        <v>28</v>
      </c>
      <c r="E44" s="127" t="s">
        <v>308</v>
      </c>
      <c r="F44" s="131">
        <v>0.61409999999999998</v>
      </c>
      <c r="G44" s="130" t="s">
        <v>2543</v>
      </c>
    </row>
    <row r="45" spans="1:7" x14ac:dyDescent="0.2">
      <c r="A45" s="127" t="s">
        <v>1806</v>
      </c>
      <c r="B45" s="128">
        <v>10844235</v>
      </c>
      <c r="C45" s="127" t="s">
        <v>1815</v>
      </c>
      <c r="D45" s="127" t="s">
        <v>890</v>
      </c>
      <c r="E45" s="127" t="s">
        <v>320</v>
      </c>
      <c r="F45" s="131">
        <v>0.32690000000000002</v>
      </c>
      <c r="G45" s="130" t="s">
        <v>2544</v>
      </c>
    </row>
    <row r="46" spans="1:7" x14ac:dyDescent="0.2">
      <c r="A46" s="127" t="s">
        <v>1806</v>
      </c>
      <c r="B46" s="128">
        <v>14714065</v>
      </c>
      <c r="C46" s="127" t="s">
        <v>1820</v>
      </c>
      <c r="D46" s="127" t="s">
        <v>28</v>
      </c>
      <c r="E46" s="127" t="s">
        <v>308</v>
      </c>
      <c r="F46" s="131">
        <v>0.40899999999999997</v>
      </c>
      <c r="G46" s="130" t="s">
        <v>2545</v>
      </c>
    </row>
    <row r="47" spans="1:7" x14ac:dyDescent="0.2">
      <c r="A47" s="127" t="s">
        <v>1806</v>
      </c>
      <c r="B47" s="128">
        <v>14714110</v>
      </c>
      <c r="C47" s="127" t="s">
        <v>2437</v>
      </c>
      <c r="D47" s="127" t="s">
        <v>320</v>
      </c>
      <c r="E47" s="127" t="s">
        <v>308</v>
      </c>
      <c r="F47" s="131">
        <v>0.40989999999999999</v>
      </c>
      <c r="G47" s="130" t="s">
        <v>2546</v>
      </c>
    </row>
    <row r="48" spans="1:7" x14ac:dyDescent="0.2">
      <c r="A48" s="127" t="s">
        <v>1806</v>
      </c>
      <c r="B48" s="128">
        <v>101244310</v>
      </c>
      <c r="C48" s="127" t="s">
        <v>1825</v>
      </c>
      <c r="D48" s="127" t="s">
        <v>308</v>
      </c>
      <c r="E48" s="127" t="s">
        <v>28</v>
      </c>
      <c r="F48" s="131">
        <v>0.64629999999999999</v>
      </c>
      <c r="G48" s="130" t="s">
        <v>2547</v>
      </c>
    </row>
    <row r="49" spans="1:7" x14ac:dyDescent="0.2">
      <c r="A49" s="127" t="s">
        <v>1806</v>
      </c>
      <c r="B49" s="128">
        <v>122540759</v>
      </c>
      <c r="C49" s="127" t="s">
        <v>2438</v>
      </c>
      <c r="D49" s="127" t="s">
        <v>890</v>
      </c>
      <c r="E49" s="127" t="s">
        <v>320</v>
      </c>
      <c r="F49" s="131">
        <v>0.52680000000000005</v>
      </c>
      <c r="G49" s="130" t="s">
        <v>2548</v>
      </c>
    </row>
    <row r="50" spans="1:7" x14ac:dyDescent="0.2">
      <c r="A50" s="127" t="s">
        <v>1806</v>
      </c>
      <c r="B50" s="128">
        <v>193466028</v>
      </c>
      <c r="C50" s="127" t="s">
        <v>1835</v>
      </c>
      <c r="D50" s="127" t="s">
        <v>28</v>
      </c>
      <c r="E50" s="127" t="s">
        <v>308</v>
      </c>
      <c r="F50" s="131">
        <v>0.5071</v>
      </c>
      <c r="G50" s="130" t="s">
        <v>2549</v>
      </c>
    </row>
    <row r="51" spans="1:7" x14ac:dyDescent="0.2">
      <c r="A51" s="127" t="s">
        <v>1806</v>
      </c>
      <c r="B51" s="128">
        <v>193491389</v>
      </c>
      <c r="C51" s="127" t="s">
        <v>1840</v>
      </c>
      <c r="D51" s="127" t="s">
        <v>890</v>
      </c>
      <c r="E51" s="127" t="s">
        <v>320</v>
      </c>
      <c r="F51" s="131">
        <v>0.4395</v>
      </c>
      <c r="G51" s="130" t="s">
        <v>2550</v>
      </c>
    </row>
    <row r="52" spans="1:7" x14ac:dyDescent="0.2">
      <c r="A52" s="127" t="s">
        <v>1847</v>
      </c>
      <c r="B52" s="128">
        <v>5748177</v>
      </c>
      <c r="C52" s="127" t="s">
        <v>1845</v>
      </c>
      <c r="D52" s="127" t="s">
        <v>890</v>
      </c>
      <c r="E52" s="127" t="s">
        <v>320</v>
      </c>
      <c r="F52" s="131">
        <v>0.4118</v>
      </c>
      <c r="G52" s="130" t="s">
        <v>2551</v>
      </c>
    </row>
    <row r="53" spans="1:7" x14ac:dyDescent="0.2">
      <c r="A53" s="127" t="s">
        <v>1847</v>
      </c>
      <c r="B53" s="128">
        <v>10967435</v>
      </c>
      <c r="C53" s="127" t="s">
        <v>1851</v>
      </c>
      <c r="D53" s="127" t="s">
        <v>890</v>
      </c>
      <c r="E53" s="127" t="s">
        <v>28</v>
      </c>
      <c r="F53" s="131">
        <v>0.38650000000000001</v>
      </c>
      <c r="G53" s="130" t="s">
        <v>2552</v>
      </c>
    </row>
    <row r="54" spans="1:7" x14ac:dyDescent="0.2">
      <c r="A54" s="127" t="s">
        <v>1847</v>
      </c>
      <c r="B54" s="128">
        <v>38774870</v>
      </c>
      <c r="C54" s="127" t="s">
        <v>1856</v>
      </c>
      <c r="D54" s="127" t="s">
        <v>890</v>
      </c>
      <c r="E54" s="127" t="s">
        <v>308</v>
      </c>
      <c r="F54" s="131">
        <v>0.41739999999999999</v>
      </c>
      <c r="G54" s="130" t="s">
        <v>2553</v>
      </c>
    </row>
    <row r="55" spans="1:7" x14ac:dyDescent="0.2">
      <c r="A55" s="127" t="s">
        <v>1847</v>
      </c>
      <c r="B55" s="128">
        <v>78522683</v>
      </c>
      <c r="C55" s="127" t="s">
        <v>2439</v>
      </c>
      <c r="D55" s="127" t="s">
        <v>28</v>
      </c>
      <c r="E55" s="127" t="s">
        <v>890</v>
      </c>
      <c r="F55" s="131">
        <v>0.1396</v>
      </c>
      <c r="G55" s="130" t="s">
        <v>2554</v>
      </c>
    </row>
    <row r="56" spans="1:7" x14ac:dyDescent="0.2">
      <c r="A56" s="127" t="s">
        <v>1847</v>
      </c>
      <c r="B56" s="128">
        <v>78522696</v>
      </c>
      <c r="C56" s="127" t="s">
        <v>1861</v>
      </c>
      <c r="D56" s="127" t="s">
        <v>308</v>
      </c>
      <c r="E56" s="127" t="s">
        <v>28</v>
      </c>
      <c r="F56" s="131">
        <v>0.52139999999999997</v>
      </c>
      <c r="G56" s="130" t="s">
        <v>2555</v>
      </c>
    </row>
    <row r="57" spans="1:7" x14ac:dyDescent="0.2">
      <c r="A57" s="127" t="s">
        <v>1847</v>
      </c>
      <c r="B57" s="128">
        <v>86769845</v>
      </c>
      <c r="C57" s="127" t="s">
        <v>1866</v>
      </c>
      <c r="D57" s="127" t="s">
        <v>28</v>
      </c>
      <c r="E57" s="127" t="s">
        <v>308</v>
      </c>
      <c r="F57" s="131">
        <v>0.1447</v>
      </c>
      <c r="G57" s="130" t="s">
        <v>2556</v>
      </c>
    </row>
    <row r="58" spans="1:7" x14ac:dyDescent="0.2">
      <c r="A58" s="127" t="s">
        <v>1847</v>
      </c>
      <c r="B58" s="128">
        <v>186201150</v>
      </c>
      <c r="C58" s="127" t="s">
        <v>2440</v>
      </c>
      <c r="D58" s="127" t="s">
        <v>320</v>
      </c>
      <c r="E58" s="127" t="s">
        <v>890</v>
      </c>
      <c r="F58" s="131">
        <v>0.35649999999999998</v>
      </c>
      <c r="G58" s="130" t="s">
        <v>2557</v>
      </c>
    </row>
    <row r="59" spans="1:7" x14ac:dyDescent="0.2">
      <c r="A59" s="127" t="s">
        <v>1847</v>
      </c>
      <c r="B59" s="128">
        <v>186201165</v>
      </c>
      <c r="C59" s="127" t="s">
        <v>1871</v>
      </c>
      <c r="D59" s="127" t="s">
        <v>890</v>
      </c>
      <c r="E59" s="127" t="s">
        <v>308</v>
      </c>
      <c r="F59" s="131">
        <v>0.61929999999999996</v>
      </c>
      <c r="G59" s="130" t="s">
        <v>2558</v>
      </c>
    </row>
    <row r="60" spans="1:7" x14ac:dyDescent="0.2">
      <c r="A60" s="127" t="s">
        <v>1847</v>
      </c>
      <c r="B60" s="128">
        <v>186201201</v>
      </c>
      <c r="C60" s="127" t="s">
        <v>2441</v>
      </c>
      <c r="D60" s="127" t="s">
        <v>890</v>
      </c>
      <c r="E60" s="127" t="s">
        <v>320</v>
      </c>
      <c r="F60" s="131">
        <v>8.5309999999999997E-2</v>
      </c>
      <c r="G60" s="130" t="s">
        <v>2559</v>
      </c>
    </row>
    <row r="61" spans="1:7" x14ac:dyDescent="0.2">
      <c r="A61" s="127" t="s">
        <v>1847</v>
      </c>
      <c r="B61" s="128">
        <v>189396926</v>
      </c>
      <c r="C61" s="127" t="s">
        <v>1876</v>
      </c>
      <c r="D61" s="127" t="s">
        <v>320</v>
      </c>
      <c r="E61" s="127" t="s">
        <v>308</v>
      </c>
      <c r="F61" s="131">
        <v>0.63980000000000004</v>
      </c>
      <c r="G61" s="130" t="s">
        <v>2560</v>
      </c>
    </row>
    <row r="62" spans="1:7" x14ac:dyDescent="0.2">
      <c r="A62" s="127" t="s">
        <v>1883</v>
      </c>
      <c r="B62" s="128">
        <v>2879281</v>
      </c>
      <c r="C62" s="127" t="s">
        <v>1881</v>
      </c>
      <c r="D62" s="127" t="s">
        <v>308</v>
      </c>
      <c r="E62" s="127" t="s">
        <v>28</v>
      </c>
      <c r="F62" s="131">
        <v>0.53120000000000001</v>
      </c>
      <c r="G62" s="130" t="s">
        <v>2561</v>
      </c>
    </row>
    <row r="63" spans="1:7" x14ac:dyDescent="0.2">
      <c r="A63" s="127" t="s">
        <v>1883</v>
      </c>
      <c r="B63" s="128">
        <v>73123790</v>
      </c>
      <c r="C63" s="127" t="s">
        <v>1887</v>
      </c>
      <c r="D63" s="127" t="s">
        <v>320</v>
      </c>
      <c r="E63" s="127" t="s">
        <v>28</v>
      </c>
      <c r="F63" s="131">
        <v>0.3503</v>
      </c>
      <c r="G63" s="130" t="s">
        <v>2562</v>
      </c>
    </row>
    <row r="64" spans="1:7" x14ac:dyDescent="0.2">
      <c r="A64" s="127" t="s">
        <v>1883</v>
      </c>
      <c r="B64" s="128">
        <v>83538811</v>
      </c>
      <c r="C64" s="127" t="s">
        <v>1892</v>
      </c>
      <c r="D64" s="127" t="s">
        <v>890</v>
      </c>
      <c r="E64" s="127" t="s">
        <v>320</v>
      </c>
      <c r="F64" s="131">
        <v>0.50060000000000004</v>
      </c>
      <c r="G64" s="130" t="s">
        <v>2563</v>
      </c>
    </row>
    <row r="65" spans="1:7" ht="17.25" customHeight="1" x14ac:dyDescent="0.2">
      <c r="A65" s="127" t="s">
        <v>1883</v>
      </c>
      <c r="B65" s="128">
        <v>96909735</v>
      </c>
      <c r="C65" s="127" t="s">
        <v>1897</v>
      </c>
      <c r="D65" s="127" t="s">
        <v>320</v>
      </c>
      <c r="E65" s="127" t="s">
        <v>890</v>
      </c>
      <c r="F65" s="131">
        <v>0.5423</v>
      </c>
      <c r="G65" s="130" t="s">
        <v>2672</v>
      </c>
    </row>
    <row r="66" spans="1:7" x14ac:dyDescent="0.2">
      <c r="A66" s="127" t="s">
        <v>1883</v>
      </c>
      <c r="B66" s="128">
        <v>151563524</v>
      </c>
      <c r="C66" s="127" t="s">
        <v>1902</v>
      </c>
      <c r="D66" s="127" t="s">
        <v>308</v>
      </c>
      <c r="E66" s="127" t="s">
        <v>28</v>
      </c>
      <c r="F66" s="131">
        <v>0.47789999999999999</v>
      </c>
      <c r="G66" s="130" t="s">
        <v>2673</v>
      </c>
    </row>
    <row r="67" spans="1:7" ht="17.25" customHeight="1" x14ac:dyDescent="0.2">
      <c r="A67" s="127" t="s">
        <v>1883</v>
      </c>
      <c r="B67" s="128">
        <v>170258159</v>
      </c>
      <c r="C67" s="127" t="s">
        <v>1907</v>
      </c>
      <c r="D67" s="127" t="s">
        <v>320</v>
      </c>
      <c r="E67" s="127" t="s">
        <v>890</v>
      </c>
      <c r="F67" s="131">
        <v>0.53449999999999998</v>
      </c>
      <c r="G67" s="130" t="s">
        <v>2674</v>
      </c>
    </row>
    <row r="68" spans="1:7" ht="17.25" customHeight="1" x14ac:dyDescent="0.2">
      <c r="A68" s="127" t="s">
        <v>1883</v>
      </c>
      <c r="B68" s="128">
        <v>175351675</v>
      </c>
      <c r="C68" s="127" t="s">
        <v>1912</v>
      </c>
      <c r="D68" s="127" t="s">
        <v>28</v>
      </c>
      <c r="E68" s="127" t="s">
        <v>308</v>
      </c>
      <c r="F68" s="131">
        <v>0.33860000000000001</v>
      </c>
      <c r="G68" s="130" t="s">
        <v>2675</v>
      </c>
    </row>
    <row r="69" spans="1:7" ht="17.25" customHeight="1" x14ac:dyDescent="0.2">
      <c r="A69" s="127" t="s">
        <v>1919</v>
      </c>
      <c r="B69" s="128">
        <v>96610677</v>
      </c>
      <c r="C69" s="127" t="s">
        <v>1917</v>
      </c>
      <c r="D69" s="127" t="s">
        <v>28</v>
      </c>
      <c r="E69" s="127" t="s">
        <v>308</v>
      </c>
      <c r="F69" s="131">
        <v>0.38390000000000002</v>
      </c>
      <c r="G69" s="130" t="s">
        <v>2676</v>
      </c>
    </row>
    <row r="70" spans="1:7" ht="17.25" customHeight="1" x14ac:dyDescent="0.2">
      <c r="A70" s="127" t="s">
        <v>1919</v>
      </c>
      <c r="B70" s="128">
        <v>96610691</v>
      </c>
      <c r="C70" s="127" t="s">
        <v>2442</v>
      </c>
      <c r="D70" s="127" t="s">
        <v>28</v>
      </c>
      <c r="E70" s="127" t="s">
        <v>308</v>
      </c>
      <c r="F70" s="131">
        <v>0.15920000000000001</v>
      </c>
      <c r="G70" s="130" t="s">
        <v>2677</v>
      </c>
    </row>
    <row r="71" spans="1:7" ht="17.25" customHeight="1" x14ac:dyDescent="0.2">
      <c r="A71" s="127" t="s">
        <v>1919</v>
      </c>
      <c r="B71" s="128">
        <v>96610698</v>
      </c>
      <c r="C71" s="127" t="s">
        <v>2443</v>
      </c>
      <c r="D71" s="127" t="s">
        <v>308</v>
      </c>
      <c r="E71" s="127" t="s">
        <v>28</v>
      </c>
      <c r="F71" s="131">
        <v>0.31850000000000001</v>
      </c>
      <c r="G71" s="130" t="s">
        <v>2678</v>
      </c>
    </row>
    <row r="72" spans="1:7" ht="17.25" customHeight="1" x14ac:dyDescent="0.2">
      <c r="A72" s="127" t="s">
        <v>1919</v>
      </c>
      <c r="B72" s="128">
        <v>146434004</v>
      </c>
      <c r="C72" s="127" t="s">
        <v>1923</v>
      </c>
      <c r="D72" s="127" t="s">
        <v>308</v>
      </c>
      <c r="E72" s="127" t="s">
        <v>28</v>
      </c>
      <c r="F72" s="131">
        <v>0.50409999999999999</v>
      </c>
      <c r="G72" s="130" t="s">
        <v>2679</v>
      </c>
    </row>
    <row r="73" spans="1:7" x14ac:dyDescent="0.2">
      <c r="A73" s="127" t="s">
        <v>1919</v>
      </c>
      <c r="B73" s="128">
        <v>164624301</v>
      </c>
      <c r="C73" s="127" t="s">
        <v>1928</v>
      </c>
      <c r="D73" s="127" t="s">
        <v>308</v>
      </c>
      <c r="E73" s="127" t="s">
        <v>890</v>
      </c>
      <c r="F73" s="131">
        <v>0.46860000000000002</v>
      </c>
      <c r="G73" s="130" t="s">
        <v>2680</v>
      </c>
    </row>
    <row r="74" spans="1:7" ht="17.25" customHeight="1" x14ac:dyDescent="0.2">
      <c r="A74" s="127" t="s">
        <v>1935</v>
      </c>
      <c r="B74" s="128">
        <v>4860464</v>
      </c>
      <c r="C74" s="127" t="s">
        <v>1933</v>
      </c>
      <c r="D74" s="127" t="s">
        <v>28</v>
      </c>
      <c r="E74" s="127" t="s">
        <v>308</v>
      </c>
      <c r="F74" s="131">
        <v>0.42520000000000002</v>
      </c>
      <c r="G74" s="130" t="s">
        <v>2681</v>
      </c>
    </row>
    <row r="75" spans="1:7" x14ac:dyDescent="0.2">
      <c r="A75" s="127" t="s">
        <v>1935</v>
      </c>
      <c r="B75" s="128">
        <v>48410560</v>
      </c>
      <c r="C75" s="127" t="s">
        <v>1939</v>
      </c>
      <c r="D75" s="127" t="s">
        <v>890</v>
      </c>
      <c r="E75" s="127" t="s">
        <v>320</v>
      </c>
      <c r="F75" s="131">
        <v>0.48509999999999998</v>
      </c>
      <c r="G75" s="130" t="s">
        <v>2682</v>
      </c>
    </row>
    <row r="76" spans="1:7" x14ac:dyDescent="0.2">
      <c r="A76" s="127" t="s">
        <v>1935</v>
      </c>
      <c r="B76" s="128">
        <v>51029277</v>
      </c>
      <c r="C76" s="127" t="s">
        <v>1944</v>
      </c>
      <c r="D76" s="127" t="s">
        <v>320</v>
      </c>
      <c r="E76" s="127" t="s">
        <v>890</v>
      </c>
      <c r="F76" s="131">
        <v>0.6492</v>
      </c>
      <c r="G76" s="130" t="s">
        <v>2683</v>
      </c>
    </row>
    <row r="77" spans="1:7" x14ac:dyDescent="0.2">
      <c r="A77" s="127" t="s">
        <v>1935</v>
      </c>
      <c r="B77" s="128">
        <v>156198119</v>
      </c>
      <c r="C77" s="127" t="s">
        <v>1949</v>
      </c>
      <c r="D77" s="127" t="s">
        <v>890</v>
      </c>
      <c r="E77" s="127" t="s">
        <v>320</v>
      </c>
      <c r="F77" s="131">
        <v>0.59519999999999995</v>
      </c>
      <c r="G77" s="130" t="s">
        <v>2684</v>
      </c>
    </row>
    <row r="78" spans="1:7" x14ac:dyDescent="0.2">
      <c r="A78" s="127" t="s">
        <v>1935</v>
      </c>
      <c r="B78" s="128">
        <v>156969530</v>
      </c>
      <c r="C78" s="127" t="s">
        <v>2444</v>
      </c>
      <c r="D78" s="127" t="s">
        <v>308</v>
      </c>
      <c r="E78" s="127" t="s">
        <v>320</v>
      </c>
      <c r="F78" s="131">
        <v>0.5111</v>
      </c>
      <c r="G78" s="130" t="s">
        <v>2685</v>
      </c>
    </row>
    <row r="79" spans="1:7" x14ac:dyDescent="0.2">
      <c r="A79" s="127" t="s">
        <v>1935</v>
      </c>
      <c r="B79" s="128">
        <v>156969554</v>
      </c>
      <c r="C79" s="127" t="s">
        <v>1954</v>
      </c>
      <c r="D79" s="127" t="s">
        <v>308</v>
      </c>
      <c r="E79" s="127" t="s">
        <v>28</v>
      </c>
      <c r="F79" s="131">
        <v>0.53280000000000005</v>
      </c>
      <c r="G79" s="130" t="s">
        <v>2686</v>
      </c>
    </row>
    <row r="80" spans="1:7" x14ac:dyDescent="0.2">
      <c r="A80" s="127" t="s">
        <v>1961</v>
      </c>
      <c r="B80" s="128">
        <v>1427444</v>
      </c>
      <c r="C80" s="127" t="s">
        <v>1959</v>
      </c>
      <c r="D80" s="127" t="s">
        <v>308</v>
      </c>
      <c r="E80" s="127" t="s">
        <v>28</v>
      </c>
      <c r="F80" s="131">
        <v>0.52170000000000005</v>
      </c>
      <c r="G80" s="130" t="s">
        <v>2687</v>
      </c>
    </row>
    <row r="81" spans="1:7" x14ac:dyDescent="0.2">
      <c r="A81" s="127" t="s">
        <v>1961</v>
      </c>
      <c r="B81" s="128">
        <v>1565843</v>
      </c>
      <c r="C81" s="127" t="s">
        <v>1965</v>
      </c>
      <c r="D81" s="127" t="s">
        <v>320</v>
      </c>
      <c r="E81" s="127" t="s">
        <v>28</v>
      </c>
      <c r="F81" s="131">
        <v>0.44700000000000001</v>
      </c>
      <c r="G81" s="130" t="s">
        <v>2688</v>
      </c>
    </row>
    <row r="82" spans="1:7" x14ac:dyDescent="0.2">
      <c r="A82" s="127" t="s">
        <v>1961</v>
      </c>
      <c r="B82" s="128">
        <v>33498556</v>
      </c>
      <c r="C82" s="127" t="s">
        <v>1970</v>
      </c>
      <c r="D82" s="127" t="s">
        <v>28</v>
      </c>
      <c r="E82" s="127" t="s">
        <v>308</v>
      </c>
      <c r="F82" s="131">
        <v>0.61419999999999997</v>
      </c>
      <c r="G82" s="130" t="s">
        <v>2689</v>
      </c>
    </row>
    <row r="83" spans="1:7" x14ac:dyDescent="0.2">
      <c r="A83" s="127" t="s">
        <v>1961</v>
      </c>
      <c r="B83" s="128">
        <v>93923709</v>
      </c>
      <c r="C83" s="127" t="s">
        <v>1975</v>
      </c>
      <c r="D83" s="127" t="s">
        <v>890</v>
      </c>
      <c r="E83" s="127" t="s">
        <v>320</v>
      </c>
      <c r="F83" s="131">
        <v>0.43540000000000001</v>
      </c>
      <c r="G83" s="130" t="s">
        <v>2690</v>
      </c>
    </row>
    <row r="84" spans="1:7" x14ac:dyDescent="0.2">
      <c r="A84" s="127" t="s">
        <v>1961</v>
      </c>
      <c r="B84" s="128">
        <v>120216440</v>
      </c>
      <c r="C84" s="127" t="s">
        <v>1980</v>
      </c>
      <c r="D84" s="127" t="s">
        <v>28</v>
      </c>
      <c r="E84" s="127" t="s">
        <v>320</v>
      </c>
      <c r="F84" s="131">
        <v>0.51729999999999998</v>
      </c>
      <c r="G84" s="130" t="s">
        <v>2691</v>
      </c>
    </row>
    <row r="85" spans="1:7" x14ac:dyDescent="0.2">
      <c r="A85" s="127" t="s">
        <v>1961</v>
      </c>
      <c r="B85" s="128">
        <v>123975238</v>
      </c>
      <c r="C85" s="127" t="s">
        <v>1985</v>
      </c>
      <c r="D85" s="127" t="s">
        <v>890</v>
      </c>
      <c r="E85" s="127" t="s">
        <v>320</v>
      </c>
      <c r="F85" s="131">
        <v>0.45079999999999998</v>
      </c>
      <c r="G85" s="130" t="s">
        <v>2692</v>
      </c>
    </row>
    <row r="86" spans="1:7" x14ac:dyDescent="0.2">
      <c r="A86" s="127" t="s">
        <v>1992</v>
      </c>
      <c r="B86" s="128">
        <v>4576680</v>
      </c>
      <c r="C86" s="127" t="s">
        <v>1990</v>
      </c>
      <c r="D86" s="127" t="s">
        <v>890</v>
      </c>
      <c r="E86" s="127" t="s">
        <v>320</v>
      </c>
      <c r="F86" s="131">
        <v>0.38140000000000002</v>
      </c>
      <c r="G86" s="130" t="s">
        <v>2632</v>
      </c>
    </row>
    <row r="87" spans="1:7" x14ac:dyDescent="0.2">
      <c r="A87" s="127" t="s">
        <v>1992</v>
      </c>
      <c r="B87" s="128">
        <v>15784633</v>
      </c>
      <c r="C87" s="127" t="s">
        <v>1996</v>
      </c>
      <c r="D87" s="127" t="s">
        <v>28</v>
      </c>
      <c r="E87" s="127" t="s">
        <v>308</v>
      </c>
      <c r="F87" s="131">
        <v>0.4955</v>
      </c>
      <c r="G87" s="130" t="s">
        <v>2633</v>
      </c>
    </row>
    <row r="88" spans="1:7" x14ac:dyDescent="0.2">
      <c r="A88" s="127" t="s">
        <v>1992</v>
      </c>
      <c r="B88" s="128">
        <v>76706955</v>
      </c>
      <c r="C88" s="127" t="s">
        <v>2001</v>
      </c>
      <c r="D88" s="127" t="s">
        <v>320</v>
      </c>
      <c r="E88" s="127" t="s">
        <v>890</v>
      </c>
      <c r="F88" s="131">
        <v>0.56589999999999996</v>
      </c>
      <c r="G88" s="130" t="s">
        <v>2634</v>
      </c>
    </row>
    <row r="89" spans="1:7" x14ac:dyDescent="0.2">
      <c r="A89" s="127" t="s">
        <v>1992</v>
      </c>
      <c r="B89" s="128">
        <v>97428498</v>
      </c>
      <c r="C89" s="127" t="s">
        <v>2006</v>
      </c>
      <c r="D89" s="127" t="s">
        <v>28</v>
      </c>
      <c r="E89" s="127" t="s">
        <v>308</v>
      </c>
      <c r="F89" s="131">
        <v>0.53139999999999998</v>
      </c>
      <c r="G89" s="130" t="s">
        <v>2635</v>
      </c>
    </row>
    <row r="90" spans="1:7" x14ac:dyDescent="0.2">
      <c r="A90" s="127" t="s">
        <v>1992</v>
      </c>
      <c r="B90" s="128">
        <v>101371346</v>
      </c>
      <c r="C90" s="127" t="s">
        <v>2011</v>
      </c>
      <c r="D90" s="127" t="s">
        <v>320</v>
      </c>
      <c r="E90" s="127" t="s">
        <v>890</v>
      </c>
      <c r="F90" s="131">
        <v>0.62980000000000003</v>
      </c>
      <c r="G90" s="130" t="s">
        <v>2636</v>
      </c>
    </row>
    <row r="91" spans="1:7" x14ac:dyDescent="0.2">
      <c r="A91" s="127" t="s">
        <v>1992</v>
      </c>
      <c r="B91" s="128">
        <v>122629090</v>
      </c>
      <c r="C91" s="127" t="s">
        <v>2445</v>
      </c>
      <c r="D91" s="127" t="s">
        <v>28</v>
      </c>
      <c r="E91" s="127" t="s">
        <v>308</v>
      </c>
      <c r="F91" s="131">
        <v>0.65800000000000003</v>
      </c>
      <c r="G91" s="130" t="s">
        <v>2637</v>
      </c>
    </row>
    <row r="92" spans="1:7" x14ac:dyDescent="0.2">
      <c r="A92" s="127" t="s">
        <v>1992</v>
      </c>
      <c r="B92" s="128">
        <v>122629130</v>
      </c>
      <c r="C92" s="127" t="s">
        <v>2016</v>
      </c>
      <c r="D92" s="127" t="s">
        <v>28</v>
      </c>
      <c r="E92" s="127" t="s">
        <v>308</v>
      </c>
      <c r="F92" s="131">
        <v>0.4642</v>
      </c>
      <c r="G92" s="130" t="s">
        <v>2638</v>
      </c>
    </row>
    <row r="93" spans="1:7" x14ac:dyDescent="0.2">
      <c r="A93" s="127" t="s">
        <v>1992</v>
      </c>
      <c r="B93" s="128">
        <v>124119169</v>
      </c>
      <c r="C93" s="127" t="s">
        <v>2021</v>
      </c>
      <c r="D93" s="127" t="s">
        <v>320</v>
      </c>
      <c r="E93" s="127" t="s">
        <v>890</v>
      </c>
      <c r="F93" s="131">
        <v>0.61899999999999999</v>
      </c>
      <c r="G93" s="130" t="s">
        <v>2639</v>
      </c>
    </row>
    <row r="94" spans="1:7" x14ac:dyDescent="0.2">
      <c r="A94" s="127" t="s">
        <v>1992</v>
      </c>
      <c r="B94" s="128">
        <v>124899366</v>
      </c>
      <c r="C94" s="127" t="s">
        <v>2026</v>
      </c>
      <c r="D94" s="127" t="s">
        <v>308</v>
      </c>
      <c r="E94" s="127" t="s">
        <v>28</v>
      </c>
      <c r="F94" s="131">
        <v>0.38229999999999997</v>
      </c>
      <c r="G94" s="130" t="s">
        <v>2640</v>
      </c>
    </row>
    <row r="95" spans="1:7" x14ac:dyDescent="0.2">
      <c r="A95" s="127" t="s">
        <v>1992</v>
      </c>
      <c r="B95" s="128">
        <v>126205784</v>
      </c>
      <c r="C95" s="127" t="s">
        <v>2031</v>
      </c>
      <c r="D95" s="127" t="s">
        <v>320</v>
      </c>
      <c r="E95" s="127" t="s">
        <v>890</v>
      </c>
      <c r="F95" s="131">
        <v>0.30459999999999998</v>
      </c>
      <c r="G95" s="130" t="s">
        <v>2641</v>
      </c>
    </row>
    <row r="96" spans="1:7" x14ac:dyDescent="0.2">
      <c r="A96" s="127" t="s">
        <v>2038</v>
      </c>
      <c r="B96" s="128">
        <v>2364437</v>
      </c>
      <c r="C96" s="127" t="s">
        <v>2036</v>
      </c>
      <c r="D96" s="127" t="s">
        <v>890</v>
      </c>
      <c r="E96" s="127" t="s">
        <v>320</v>
      </c>
      <c r="F96" s="131">
        <v>0.70330000000000004</v>
      </c>
      <c r="G96" s="130" t="s">
        <v>2642</v>
      </c>
    </row>
    <row r="97" spans="1:7" x14ac:dyDescent="0.2">
      <c r="A97" s="127" t="s">
        <v>2038</v>
      </c>
      <c r="B97" s="128">
        <v>3159873</v>
      </c>
      <c r="C97" s="127" t="s">
        <v>2042</v>
      </c>
      <c r="D97" s="127" t="s">
        <v>890</v>
      </c>
      <c r="E97" s="127" t="s">
        <v>320</v>
      </c>
      <c r="F97" s="131">
        <v>0.64770000000000005</v>
      </c>
      <c r="G97" s="130" t="s">
        <v>2643</v>
      </c>
    </row>
    <row r="98" spans="1:7" x14ac:dyDescent="0.2">
      <c r="A98" s="127" t="s">
        <v>2038</v>
      </c>
      <c r="B98" s="128">
        <v>34331292</v>
      </c>
      <c r="C98" s="127" t="s">
        <v>2047</v>
      </c>
      <c r="D98" s="127" t="s">
        <v>320</v>
      </c>
      <c r="E98" s="127" t="s">
        <v>890</v>
      </c>
      <c r="F98" s="131">
        <v>0.53739999999999999</v>
      </c>
      <c r="G98" s="130" t="s">
        <v>2644</v>
      </c>
    </row>
    <row r="99" spans="1:7" x14ac:dyDescent="0.2">
      <c r="A99" s="127" t="s">
        <v>2038</v>
      </c>
      <c r="B99" s="128">
        <v>98459557</v>
      </c>
      <c r="C99" s="127" t="s">
        <v>2052</v>
      </c>
      <c r="D99" s="127" t="s">
        <v>308</v>
      </c>
      <c r="E99" s="127" t="s">
        <v>28</v>
      </c>
      <c r="F99" s="131">
        <v>0.52649999999999997</v>
      </c>
      <c r="G99" s="130" t="s">
        <v>2645</v>
      </c>
    </row>
    <row r="100" spans="1:7" x14ac:dyDescent="0.2">
      <c r="A100" s="127" t="s">
        <v>2038</v>
      </c>
      <c r="B100" s="128">
        <v>122850511</v>
      </c>
      <c r="C100" s="127" t="s">
        <v>2057</v>
      </c>
      <c r="D100" s="127" t="s">
        <v>308</v>
      </c>
      <c r="E100" s="127" t="s">
        <v>28</v>
      </c>
      <c r="F100" s="131">
        <v>0.54049999999999998</v>
      </c>
      <c r="G100" s="130" t="s">
        <v>2646</v>
      </c>
    </row>
    <row r="101" spans="1:7" x14ac:dyDescent="0.2">
      <c r="A101" s="127" t="s">
        <v>2038</v>
      </c>
      <c r="B101" s="128">
        <v>130900156</v>
      </c>
      <c r="C101" s="127" t="s">
        <v>2062</v>
      </c>
      <c r="D101" s="127" t="s">
        <v>890</v>
      </c>
      <c r="E101" s="127" t="s">
        <v>320</v>
      </c>
      <c r="F101" s="131">
        <v>0.37480000000000002</v>
      </c>
      <c r="G101" s="130" t="s">
        <v>2647</v>
      </c>
    </row>
    <row r="102" spans="1:7" x14ac:dyDescent="0.2">
      <c r="A102" s="127" t="s">
        <v>2069</v>
      </c>
      <c r="B102" s="128">
        <v>11074674</v>
      </c>
      <c r="C102" s="127" t="s">
        <v>2067</v>
      </c>
      <c r="D102" s="127" t="s">
        <v>320</v>
      </c>
      <c r="E102" s="127" t="s">
        <v>890</v>
      </c>
      <c r="F102" s="131">
        <v>0.67210000000000003</v>
      </c>
      <c r="G102" s="130" t="s">
        <v>2648</v>
      </c>
    </row>
    <row r="103" spans="1:7" x14ac:dyDescent="0.2">
      <c r="A103" s="127" t="s">
        <v>2069</v>
      </c>
      <c r="B103" s="128">
        <v>16111867</v>
      </c>
      <c r="C103" s="127" t="s">
        <v>2073</v>
      </c>
      <c r="D103" s="127" t="s">
        <v>28</v>
      </c>
      <c r="E103" s="127" t="s">
        <v>308</v>
      </c>
      <c r="F103" s="131">
        <v>0.52010000000000001</v>
      </c>
      <c r="G103" s="130" t="s">
        <v>2649</v>
      </c>
    </row>
    <row r="104" spans="1:7" x14ac:dyDescent="0.2">
      <c r="A104" s="127" t="s">
        <v>2069</v>
      </c>
      <c r="B104" s="128">
        <v>74074281</v>
      </c>
      <c r="C104" s="127" t="s">
        <v>2078</v>
      </c>
      <c r="D104" s="127" t="s">
        <v>890</v>
      </c>
      <c r="E104" s="127" t="s">
        <v>320</v>
      </c>
      <c r="F104" s="131">
        <v>0.4657</v>
      </c>
      <c r="G104" s="130" t="s">
        <v>2650</v>
      </c>
    </row>
    <row r="105" spans="1:7" x14ac:dyDescent="0.2">
      <c r="A105" s="127" t="s">
        <v>2069</v>
      </c>
      <c r="B105" s="128">
        <v>134797630</v>
      </c>
      <c r="C105" s="127" t="s">
        <v>2446</v>
      </c>
      <c r="D105" s="127" t="s">
        <v>320</v>
      </c>
      <c r="E105" s="127" t="s">
        <v>890</v>
      </c>
      <c r="F105" s="131">
        <v>8.5489999999999997E-2</v>
      </c>
      <c r="G105" s="130" t="s">
        <v>2651</v>
      </c>
    </row>
    <row r="106" spans="1:7" x14ac:dyDescent="0.2">
      <c r="A106" s="127" t="s">
        <v>2069</v>
      </c>
      <c r="B106" s="128">
        <v>134797652</v>
      </c>
      <c r="C106" s="127" t="s">
        <v>2083</v>
      </c>
      <c r="D106" s="127" t="s">
        <v>28</v>
      </c>
      <c r="E106" s="127" t="s">
        <v>890</v>
      </c>
      <c r="F106" s="131">
        <v>0.35289999999999999</v>
      </c>
      <c r="G106" s="130" t="s">
        <v>2652</v>
      </c>
    </row>
    <row r="107" spans="1:7" x14ac:dyDescent="0.2">
      <c r="A107" s="127" t="s">
        <v>2090</v>
      </c>
      <c r="B107" s="128">
        <v>884764</v>
      </c>
      <c r="C107" s="127" t="s">
        <v>2088</v>
      </c>
      <c r="D107" s="127" t="s">
        <v>320</v>
      </c>
      <c r="E107" s="127" t="s">
        <v>890</v>
      </c>
      <c r="F107" s="131">
        <v>0.3992</v>
      </c>
      <c r="G107" s="130" t="s">
        <v>2653</v>
      </c>
    </row>
    <row r="108" spans="1:7" x14ac:dyDescent="0.2">
      <c r="A108" s="127" t="s">
        <v>2090</v>
      </c>
      <c r="B108" s="128">
        <v>10408358</v>
      </c>
      <c r="C108" s="127" t="s">
        <v>2094</v>
      </c>
      <c r="D108" s="127" t="s">
        <v>890</v>
      </c>
      <c r="E108" s="127" t="s">
        <v>320</v>
      </c>
      <c r="F108" s="131">
        <v>0.61019999999999996</v>
      </c>
      <c r="G108" s="130" t="s">
        <v>2654</v>
      </c>
    </row>
    <row r="109" spans="1:7" x14ac:dyDescent="0.2">
      <c r="A109" s="127" t="s">
        <v>2101</v>
      </c>
      <c r="B109" s="128">
        <v>20327585</v>
      </c>
      <c r="C109" s="127" t="s">
        <v>2099</v>
      </c>
      <c r="D109" s="127" t="s">
        <v>890</v>
      </c>
      <c r="E109" s="127" t="s">
        <v>28</v>
      </c>
      <c r="F109" s="131">
        <v>0.57799999999999996</v>
      </c>
      <c r="G109" s="130" t="s">
        <v>2655</v>
      </c>
    </row>
    <row r="110" spans="1:7" x14ac:dyDescent="0.2">
      <c r="A110" s="127" t="s">
        <v>2101</v>
      </c>
      <c r="B110" s="128">
        <v>33129519</v>
      </c>
      <c r="C110" s="127" t="s">
        <v>2105</v>
      </c>
      <c r="D110" s="127" t="s">
        <v>890</v>
      </c>
      <c r="E110" s="127" t="s">
        <v>320</v>
      </c>
      <c r="F110" s="131">
        <v>0.54820000000000002</v>
      </c>
      <c r="G110" s="130" t="s">
        <v>2656</v>
      </c>
    </row>
    <row r="111" spans="1:7" x14ac:dyDescent="0.2">
      <c r="A111" s="127" t="s">
        <v>2101</v>
      </c>
      <c r="B111" s="128">
        <v>38859469</v>
      </c>
      <c r="C111" s="127" t="s">
        <v>2110</v>
      </c>
      <c r="D111" s="127" t="s">
        <v>28</v>
      </c>
      <c r="E111" s="127" t="s">
        <v>308</v>
      </c>
      <c r="F111" s="131">
        <v>0.39050000000000001</v>
      </c>
      <c r="G111" s="130" t="s">
        <v>2657</v>
      </c>
    </row>
    <row r="112" spans="1:7" x14ac:dyDescent="0.2">
      <c r="A112" s="127" t="s">
        <v>2101</v>
      </c>
      <c r="B112" s="128">
        <v>106286062</v>
      </c>
      <c r="C112" s="127" t="s">
        <v>2115</v>
      </c>
      <c r="D112" s="127" t="s">
        <v>28</v>
      </c>
      <c r="E112" s="127" t="s">
        <v>890</v>
      </c>
      <c r="F112" s="131">
        <v>0.46329999999999999</v>
      </c>
      <c r="G112" s="130" t="s">
        <v>2658</v>
      </c>
    </row>
    <row r="113" spans="1:7" x14ac:dyDescent="0.2">
      <c r="A113" s="127" t="s">
        <v>2122</v>
      </c>
      <c r="B113" s="128">
        <v>25381626</v>
      </c>
      <c r="C113" s="127" t="s">
        <v>2120</v>
      </c>
      <c r="D113" s="127" t="s">
        <v>890</v>
      </c>
      <c r="E113" s="127" t="s">
        <v>28</v>
      </c>
      <c r="F113" s="131">
        <v>0.4259</v>
      </c>
      <c r="G113" s="130" t="s">
        <v>2659</v>
      </c>
    </row>
    <row r="114" spans="1:7" x14ac:dyDescent="0.2">
      <c r="A114" s="127" t="s">
        <v>2122</v>
      </c>
      <c r="B114" s="128">
        <v>50302999</v>
      </c>
      <c r="C114" s="127" t="s">
        <v>2126</v>
      </c>
      <c r="D114" s="127" t="s">
        <v>308</v>
      </c>
      <c r="E114" s="127" t="s">
        <v>28</v>
      </c>
      <c r="F114" s="131">
        <v>0.57789999999999997</v>
      </c>
      <c r="G114" s="130" t="s">
        <v>2660</v>
      </c>
    </row>
    <row r="115" spans="1:7" x14ac:dyDescent="0.2">
      <c r="A115" s="127" t="s">
        <v>2122</v>
      </c>
      <c r="B115" s="128">
        <v>64170429</v>
      </c>
      <c r="C115" s="127" t="s">
        <v>2131</v>
      </c>
      <c r="D115" s="127" t="s">
        <v>320</v>
      </c>
      <c r="E115" s="127" t="s">
        <v>28</v>
      </c>
      <c r="F115" s="131">
        <v>0.33539999999999998</v>
      </c>
      <c r="G115" s="130" t="s">
        <v>2661</v>
      </c>
    </row>
    <row r="116" spans="1:7" x14ac:dyDescent="0.2">
      <c r="A116" s="127" t="s">
        <v>2122</v>
      </c>
      <c r="B116" s="128">
        <v>64564816</v>
      </c>
      <c r="C116" s="127" t="s">
        <v>2136</v>
      </c>
      <c r="D116" s="127" t="s">
        <v>320</v>
      </c>
      <c r="E116" s="127" t="s">
        <v>890</v>
      </c>
      <c r="F116" s="131">
        <v>0.59019999999999995</v>
      </c>
      <c r="G116" s="130" t="s">
        <v>2662</v>
      </c>
    </row>
    <row r="117" spans="1:7" x14ac:dyDescent="0.2">
      <c r="A117" s="127" t="s">
        <v>2122</v>
      </c>
      <c r="B117" s="128">
        <v>64564854</v>
      </c>
      <c r="C117" s="127" t="s">
        <v>2447</v>
      </c>
      <c r="D117" s="127" t="s">
        <v>28</v>
      </c>
      <c r="E117" s="127" t="s">
        <v>308</v>
      </c>
      <c r="F117" s="131">
        <v>0.43809999999999999</v>
      </c>
      <c r="G117" s="130" t="s">
        <v>2663</v>
      </c>
    </row>
    <row r="118" spans="1:7" x14ac:dyDescent="0.2">
      <c r="A118" s="127" t="s">
        <v>2122</v>
      </c>
      <c r="B118" s="128">
        <v>67575857</v>
      </c>
      <c r="C118" s="127" t="s">
        <v>2142</v>
      </c>
      <c r="D118" s="127" t="s">
        <v>28</v>
      </c>
      <c r="E118" s="127" t="s">
        <v>308</v>
      </c>
      <c r="F118" s="131">
        <v>0.48309999999999997</v>
      </c>
      <c r="G118" s="130" t="s">
        <v>2664</v>
      </c>
    </row>
    <row r="119" spans="1:7" x14ac:dyDescent="0.2">
      <c r="A119" s="127" t="s">
        <v>2122</v>
      </c>
      <c r="B119" s="128">
        <v>98379194</v>
      </c>
      <c r="C119" s="127" t="s">
        <v>2147</v>
      </c>
      <c r="D119" s="127" t="s">
        <v>320</v>
      </c>
      <c r="E119" s="127" t="s">
        <v>890</v>
      </c>
      <c r="F119" s="131">
        <v>0.67879999999999996</v>
      </c>
      <c r="G119" s="130" t="s">
        <v>2665</v>
      </c>
    </row>
    <row r="120" spans="1:7" x14ac:dyDescent="0.2">
      <c r="A120" s="127" t="s">
        <v>2154</v>
      </c>
      <c r="B120" s="128">
        <v>34236747</v>
      </c>
      <c r="C120" s="127" t="s">
        <v>2152</v>
      </c>
      <c r="D120" s="127" t="s">
        <v>308</v>
      </c>
      <c r="E120" s="127" t="s">
        <v>28</v>
      </c>
      <c r="F120" s="131">
        <v>0.61099999999999999</v>
      </c>
      <c r="G120" s="130" t="s">
        <v>2666</v>
      </c>
    </row>
    <row r="121" spans="1:7" x14ac:dyDescent="0.2">
      <c r="A121" s="127" t="s">
        <v>2154</v>
      </c>
      <c r="B121" s="128">
        <v>53324712</v>
      </c>
      <c r="C121" s="127" t="s">
        <v>2158</v>
      </c>
      <c r="D121" s="127" t="s">
        <v>320</v>
      </c>
      <c r="E121" s="127" t="s">
        <v>890</v>
      </c>
      <c r="F121" s="131">
        <v>0.49399999999999999</v>
      </c>
      <c r="G121" s="130" t="s">
        <v>2667</v>
      </c>
    </row>
    <row r="122" spans="1:7" x14ac:dyDescent="0.2">
      <c r="A122" s="127" t="s">
        <v>2154</v>
      </c>
      <c r="B122" s="128">
        <v>54918507</v>
      </c>
      <c r="C122" s="127" t="s">
        <v>2163</v>
      </c>
      <c r="D122" s="127" t="s">
        <v>320</v>
      </c>
      <c r="E122" s="127" t="s">
        <v>890</v>
      </c>
      <c r="F122" s="131">
        <v>0.53869999999999996</v>
      </c>
      <c r="G122" s="130" t="s">
        <v>2668</v>
      </c>
    </row>
    <row r="123" spans="1:7" x14ac:dyDescent="0.2">
      <c r="A123" s="127" t="s">
        <v>2170</v>
      </c>
      <c r="B123" s="128">
        <v>5556196</v>
      </c>
      <c r="C123" s="127" t="s">
        <v>2168</v>
      </c>
      <c r="D123" s="127" t="s">
        <v>308</v>
      </c>
      <c r="E123" s="127" t="s">
        <v>890</v>
      </c>
      <c r="F123" s="131">
        <v>0.34050000000000002</v>
      </c>
      <c r="G123" s="130" t="s">
        <v>2669</v>
      </c>
    </row>
    <row r="124" spans="1:7" x14ac:dyDescent="0.2">
      <c r="A124" s="127" t="s">
        <v>2170</v>
      </c>
      <c r="B124" s="128">
        <v>11385422</v>
      </c>
      <c r="C124" s="127" t="s">
        <v>2448</v>
      </c>
      <c r="D124" s="127" t="s">
        <v>890</v>
      </c>
      <c r="E124" s="127" t="s">
        <v>308</v>
      </c>
      <c r="F124" s="131">
        <v>0.56599999999999995</v>
      </c>
      <c r="G124" s="130" t="s">
        <v>2670</v>
      </c>
    </row>
    <row r="125" spans="1:7" x14ac:dyDescent="0.2">
      <c r="A125" s="127" t="s">
        <v>2170</v>
      </c>
      <c r="B125" s="128">
        <v>11385448</v>
      </c>
      <c r="C125" s="127" t="s">
        <v>2449</v>
      </c>
      <c r="D125" s="127" t="s">
        <v>320</v>
      </c>
      <c r="E125" s="127" t="s">
        <v>890</v>
      </c>
      <c r="F125" s="131">
        <v>0.43240000000000001</v>
      </c>
      <c r="G125" s="130" t="s">
        <v>2671</v>
      </c>
    </row>
    <row r="126" spans="1:7" x14ac:dyDescent="0.2">
      <c r="A126" s="127" t="s">
        <v>2170</v>
      </c>
      <c r="B126" s="128">
        <v>70269677</v>
      </c>
      <c r="C126" s="127" t="s">
        <v>2179</v>
      </c>
      <c r="D126" s="127" t="s">
        <v>308</v>
      </c>
      <c r="E126" s="127" t="s">
        <v>28</v>
      </c>
      <c r="F126" s="131">
        <v>0.48720000000000002</v>
      </c>
      <c r="G126" s="130" t="s">
        <v>2581</v>
      </c>
    </row>
    <row r="127" spans="1:7" x14ac:dyDescent="0.2">
      <c r="A127" s="127" t="s">
        <v>2170</v>
      </c>
      <c r="B127" s="128">
        <v>80072464</v>
      </c>
      <c r="C127" s="127" t="s">
        <v>2184</v>
      </c>
      <c r="D127" s="127" t="s">
        <v>320</v>
      </c>
      <c r="E127" s="127" t="s">
        <v>28</v>
      </c>
      <c r="F127" s="131">
        <v>0.621</v>
      </c>
      <c r="G127" s="130" t="s">
        <v>2582</v>
      </c>
    </row>
    <row r="128" spans="1:7" x14ac:dyDescent="0.2">
      <c r="A128" s="127" t="s">
        <v>2191</v>
      </c>
      <c r="B128" s="128">
        <v>5803303</v>
      </c>
      <c r="C128" s="127" t="s">
        <v>2189</v>
      </c>
      <c r="D128" s="127" t="s">
        <v>28</v>
      </c>
      <c r="E128" s="127" t="s">
        <v>308</v>
      </c>
      <c r="F128" s="131">
        <v>0.23330000000000001</v>
      </c>
      <c r="G128" s="130" t="s">
        <v>2583</v>
      </c>
    </row>
    <row r="129" spans="1:7" x14ac:dyDescent="0.2">
      <c r="A129" s="127" t="s">
        <v>2191</v>
      </c>
      <c r="B129" s="128">
        <v>14102122</v>
      </c>
      <c r="C129" s="127" t="s">
        <v>2195</v>
      </c>
      <c r="D129" s="127" t="s">
        <v>308</v>
      </c>
      <c r="E129" s="127" t="s">
        <v>28</v>
      </c>
      <c r="F129" s="131">
        <v>0.53310000000000002</v>
      </c>
      <c r="G129" s="130" t="s">
        <v>2584</v>
      </c>
    </row>
    <row r="130" spans="1:7" x14ac:dyDescent="0.2">
      <c r="A130" s="127" t="s">
        <v>2191</v>
      </c>
      <c r="B130" s="128">
        <v>18872554</v>
      </c>
      <c r="C130" s="127" t="s">
        <v>2450</v>
      </c>
      <c r="D130" s="127" t="s">
        <v>320</v>
      </c>
      <c r="E130" s="127" t="s">
        <v>890</v>
      </c>
      <c r="F130" s="131">
        <v>7.2599999999999998E-2</v>
      </c>
      <c r="G130" s="130" t="s">
        <v>2585</v>
      </c>
    </row>
    <row r="131" spans="1:7" x14ac:dyDescent="0.2">
      <c r="A131" s="127" t="s">
        <v>2191</v>
      </c>
      <c r="B131" s="128">
        <v>18872587</v>
      </c>
      <c r="C131" s="127" t="s">
        <v>2203</v>
      </c>
      <c r="D131" s="127" t="s">
        <v>28</v>
      </c>
      <c r="E131" s="127" t="s">
        <v>308</v>
      </c>
      <c r="F131" s="131">
        <v>0.52739999999999998</v>
      </c>
      <c r="G131" s="130" t="s">
        <v>2586</v>
      </c>
    </row>
    <row r="132" spans="1:7" x14ac:dyDescent="0.2">
      <c r="A132" s="127" t="s">
        <v>2191</v>
      </c>
      <c r="B132" s="128">
        <v>59886176</v>
      </c>
      <c r="C132" s="127" t="s">
        <v>2206</v>
      </c>
      <c r="D132" s="127" t="s">
        <v>28</v>
      </c>
      <c r="E132" s="127" t="s">
        <v>308</v>
      </c>
      <c r="F132" s="131">
        <v>0.46310000000000001</v>
      </c>
      <c r="G132" s="130" t="s">
        <v>2617</v>
      </c>
    </row>
    <row r="133" spans="1:7" x14ac:dyDescent="0.2">
      <c r="A133" s="127" t="s">
        <v>2191</v>
      </c>
      <c r="B133" s="128">
        <v>73200670</v>
      </c>
      <c r="C133" s="127" t="s">
        <v>2211</v>
      </c>
      <c r="D133" s="127" t="s">
        <v>28</v>
      </c>
      <c r="E133" s="127" t="s">
        <v>308</v>
      </c>
      <c r="F133" s="131">
        <v>0.51390000000000002</v>
      </c>
      <c r="G133" s="130" t="s">
        <v>2587</v>
      </c>
    </row>
    <row r="134" spans="1:7" x14ac:dyDescent="0.2">
      <c r="A134" s="127" t="s">
        <v>2191</v>
      </c>
      <c r="B134" s="128">
        <v>73201609</v>
      </c>
      <c r="C134" s="127" t="s">
        <v>2216</v>
      </c>
      <c r="D134" s="127" t="s">
        <v>308</v>
      </c>
      <c r="E134" s="127" t="s">
        <v>28</v>
      </c>
      <c r="F134" s="131">
        <v>0.51619999999999999</v>
      </c>
      <c r="G134" s="130" t="s">
        <v>2588</v>
      </c>
    </row>
    <row r="135" spans="1:7" x14ac:dyDescent="0.2">
      <c r="A135" s="127" t="s">
        <v>2223</v>
      </c>
      <c r="B135" s="128">
        <v>1127985</v>
      </c>
      <c r="C135" s="127" t="s">
        <v>2221</v>
      </c>
      <c r="D135" s="127" t="s">
        <v>320</v>
      </c>
      <c r="E135" s="127" t="s">
        <v>28</v>
      </c>
      <c r="F135" s="131">
        <v>0.61250000000000004</v>
      </c>
      <c r="G135" s="130" t="s">
        <v>2589</v>
      </c>
    </row>
    <row r="136" spans="1:7" x14ac:dyDescent="0.2">
      <c r="A136" s="127" t="s">
        <v>2223</v>
      </c>
      <c r="B136" s="128">
        <v>23833905</v>
      </c>
      <c r="C136" s="127" t="s">
        <v>2227</v>
      </c>
      <c r="D136" s="127" t="s">
        <v>890</v>
      </c>
      <c r="E136" s="127" t="s">
        <v>320</v>
      </c>
      <c r="F136" s="131">
        <v>0.64429999999999998</v>
      </c>
      <c r="G136" s="130" t="s">
        <v>2619</v>
      </c>
    </row>
    <row r="137" spans="1:7" x14ac:dyDescent="0.2">
      <c r="A137" s="127" t="s">
        <v>2223</v>
      </c>
      <c r="B137" s="128">
        <v>50805154</v>
      </c>
      <c r="C137" s="127" t="s">
        <v>2232</v>
      </c>
      <c r="D137" s="127" t="s">
        <v>308</v>
      </c>
      <c r="E137" s="127" t="s">
        <v>28</v>
      </c>
      <c r="F137" s="131">
        <v>0.46739999999999998</v>
      </c>
      <c r="G137" s="130" t="s">
        <v>2620</v>
      </c>
    </row>
    <row r="138" spans="1:7" x14ac:dyDescent="0.2">
      <c r="A138" s="127" t="s">
        <v>2223</v>
      </c>
      <c r="B138" s="128">
        <v>50805183</v>
      </c>
      <c r="C138" s="127" t="s">
        <v>2451</v>
      </c>
      <c r="D138" s="127" t="s">
        <v>890</v>
      </c>
      <c r="E138" s="127" t="s">
        <v>320</v>
      </c>
      <c r="F138" s="131">
        <v>0.31119999999999998</v>
      </c>
      <c r="G138" s="130" t="s">
        <v>2621</v>
      </c>
    </row>
    <row r="139" spans="1:7" x14ac:dyDescent="0.2">
      <c r="A139" s="127" t="s">
        <v>2223</v>
      </c>
      <c r="B139" s="128">
        <v>62359938</v>
      </c>
      <c r="C139" s="127" t="s">
        <v>2452</v>
      </c>
      <c r="D139" s="127" t="s">
        <v>320</v>
      </c>
      <c r="E139" s="127" t="s">
        <v>890</v>
      </c>
      <c r="F139" s="131">
        <v>0.56379999999999997</v>
      </c>
      <c r="G139" s="130" t="s">
        <v>2622</v>
      </c>
    </row>
    <row r="140" spans="1:7" x14ac:dyDescent="0.2">
      <c r="A140" s="127" t="s">
        <v>2223</v>
      </c>
      <c r="B140" s="128">
        <v>62360008</v>
      </c>
      <c r="C140" s="127" t="s">
        <v>2237</v>
      </c>
      <c r="D140" s="127" t="s">
        <v>320</v>
      </c>
      <c r="E140" s="127" t="s">
        <v>890</v>
      </c>
      <c r="F140" s="131">
        <v>0.56340000000000001</v>
      </c>
      <c r="G140" s="130" t="s">
        <v>2623</v>
      </c>
    </row>
    <row r="141" spans="1:7" x14ac:dyDescent="0.2">
      <c r="A141" s="127" t="s">
        <v>2223</v>
      </c>
      <c r="B141" s="128">
        <v>63987229</v>
      </c>
      <c r="C141" s="127" t="s">
        <v>2242</v>
      </c>
      <c r="D141" s="127" t="s">
        <v>28</v>
      </c>
      <c r="E141" s="127" t="s">
        <v>308</v>
      </c>
      <c r="F141" s="131">
        <v>0.53439999999999999</v>
      </c>
      <c r="G141" s="130" t="s">
        <v>2624</v>
      </c>
    </row>
    <row r="142" spans="1:7" x14ac:dyDescent="0.2">
      <c r="A142" s="127" t="s">
        <v>2223</v>
      </c>
      <c r="B142" s="128">
        <v>77720430</v>
      </c>
      <c r="C142" s="127" t="s">
        <v>2247</v>
      </c>
      <c r="D142" s="127" t="s">
        <v>320</v>
      </c>
      <c r="E142" s="127" t="s">
        <v>890</v>
      </c>
      <c r="F142" s="131">
        <v>0.47170000000000001</v>
      </c>
      <c r="G142" s="130" t="s">
        <v>2625</v>
      </c>
    </row>
    <row r="143" spans="1:7" x14ac:dyDescent="0.2">
      <c r="A143" s="127" t="s">
        <v>2254</v>
      </c>
      <c r="B143" s="128">
        <v>7083618</v>
      </c>
      <c r="C143" s="127" t="s">
        <v>2252</v>
      </c>
      <c r="D143" s="127" t="s">
        <v>28</v>
      </c>
      <c r="E143" s="127" t="s">
        <v>308</v>
      </c>
      <c r="F143" s="131">
        <v>0.43269999999999997</v>
      </c>
      <c r="G143" s="130" t="s">
        <v>2626</v>
      </c>
    </row>
    <row r="144" spans="1:7" x14ac:dyDescent="0.2">
      <c r="A144" s="127" t="s">
        <v>2254</v>
      </c>
      <c r="B144" s="128">
        <v>9380138</v>
      </c>
      <c r="C144" s="127" t="s">
        <v>2258</v>
      </c>
      <c r="D144" s="127" t="s">
        <v>320</v>
      </c>
      <c r="E144" s="127" t="s">
        <v>890</v>
      </c>
      <c r="F144" s="131">
        <v>0.60960000000000003</v>
      </c>
      <c r="G144" s="130" t="s">
        <v>2627</v>
      </c>
    </row>
    <row r="145" spans="1:7" x14ac:dyDescent="0.2">
      <c r="A145" s="127" t="s">
        <v>2254</v>
      </c>
      <c r="B145" s="128">
        <v>10156401</v>
      </c>
      <c r="C145" s="127" t="s">
        <v>2263</v>
      </c>
      <c r="D145" s="127" t="s">
        <v>890</v>
      </c>
      <c r="E145" s="127" t="s">
        <v>320</v>
      </c>
      <c r="F145" s="131">
        <v>0.51029999999999998</v>
      </c>
      <c r="G145" s="130" t="s">
        <v>2628</v>
      </c>
    </row>
    <row r="146" spans="1:7" x14ac:dyDescent="0.2">
      <c r="A146" s="127" t="s">
        <v>2270</v>
      </c>
      <c r="B146" s="128">
        <v>4466836</v>
      </c>
      <c r="C146" s="127" t="s">
        <v>2268</v>
      </c>
      <c r="D146" s="127" t="s">
        <v>28</v>
      </c>
      <c r="E146" s="127" t="s">
        <v>320</v>
      </c>
      <c r="F146" s="131">
        <v>0.62529999999999997</v>
      </c>
      <c r="G146" s="130" t="s">
        <v>2629</v>
      </c>
    </row>
    <row r="147" spans="1:7" x14ac:dyDescent="0.2">
      <c r="A147" s="127" t="s">
        <v>2270</v>
      </c>
      <c r="B147" s="128">
        <v>6119441</v>
      </c>
      <c r="C147" s="127" t="s">
        <v>2274</v>
      </c>
      <c r="D147" s="127" t="s">
        <v>28</v>
      </c>
      <c r="E147" s="127" t="s">
        <v>308</v>
      </c>
      <c r="F147" s="131">
        <v>0.52090000000000003</v>
      </c>
      <c r="G147" s="130" t="s">
        <v>2630</v>
      </c>
    </row>
    <row r="148" spans="1:7" x14ac:dyDescent="0.2">
      <c r="A148" s="127" t="s">
        <v>2270</v>
      </c>
      <c r="B148" s="128">
        <v>40858416</v>
      </c>
      <c r="C148" s="127" t="s">
        <v>2453</v>
      </c>
      <c r="D148" s="127" t="s">
        <v>890</v>
      </c>
      <c r="E148" s="127" t="s">
        <v>320</v>
      </c>
      <c r="F148" s="131">
        <v>4.6330000000000003E-2</v>
      </c>
      <c r="G148" s="130" t="s">
        <v>2631</v>
      </c>
    </row>
    <row r="149" spans="1:7" x14ac:dyDescent="0.2">
      <c r="A149" s="127" t="s">
        <v>2270</v>
      </c>
      <c r="B149" s="128">
        <v>40858470</v>
      </c>
      <c r="C149" s="127" t="s">
        <v>2279</v>
      </c>
      <c r="D149" s="127" t="s">
        <v>308</v>
      </c>
      <c r="E149" s="127" t="s">
        <v>28</v>
      </c>
      <c r="F149" s="131">
        <v>0.52400000000000002</v>
      </c>
      <c r="G149" s="130" t="s">
        <v>2599</v>
      </c>
    </row>
    <row r="150" spans="1:7" x14ac:dyDescent="0.2">
      <c r="A150" s="127" t="s">
        <v>2270</v>
      </c>
      <c r="B150" s="128">
        <v>44938146</v>
      </c>
      <c r="C150" s="127" t="s">
        <v>2284</v>
      </c>
      <c r="D150" s="127" t="s">
        <v>28</v>
      </c>
      <c r="E150" s="127" t="s">
        <v>308</v>
      </c>
      <c r="F150" s="131">
        <v>0.44550000000000001</v>
      </c>
      <c r="G150" s="130" t="s">
        <v>2600</v>
      </c>
    </row>
    <row r="151" spans="1:7" x14ac:dyDescent="0.2">
      <c r="A151" s="127" t="s">
        <v>2270</v>
      </c>
      <c r="B151" s="128">
        <v>54169680</v>
      </c>
      <c r="C151" s="127" t="s">
        <v>2289</v>
      </c>
      <c r="D151" s="127" t="s">
        <v>308</v>
      </c>
      <c r="E151" s="127" t="s">
        <v>28</v>
      </c>
      <c r="F151" s="131">
        <v>0.50949999999999995</v>
      </c>
      <c r="G151" s="130" t="s">
        <v>2601</v>
      </c>
    </row>
    <row r="152" spans="1:7" x14ac:dyDescent="0.2">
      <c r="A152" s="127" t="s">
        <v>2296</v>
      </c>
      <c r="B152" s="128">
        <v>14582207</v>
      </c>
      <c r="C152" s="127" t="s">
        <v>2454</v>
      </c>
      <c r="D152" s="127" t="s">
        <v>308</v>
      </c>
      <c r="E152" s="127" t="s">
        <v>28</v>
      </c>
      <c r="F152" s="131">
        <v>0.37530000000000002</v>
      </c>
      <c r="G152" s="130" t="s">
        <v>2602</v>
      </c>
    </row>
    <row r="153" spans="1:7" x14ac:dyDescent="0.2">
      <c r="A153" s="127" t="s">
        <v>2296</v>
      </c>
      <c r="B153" s="128">
        <v>14582272</v>
      </c>
      <c r="C153" s="127" t="s">
        <v>2455</v>
      </c>
      <c r="D153" s="127" t="s">
        <v>308</v>
      </c>
      <c r="E153" s="127" t="s">
        <v>28</v>
      </c>
      <c r="F153" s="131">
        <v>0.25090000000000001</v>
      </c>
      <c r="G153" s="130" t="s">
        <v>2603</v>
      </c>
    </row>
    <row r="154" spans="1:7" x14ac:dyDescent="0.2">
      <c r="A154" s="127" t="s">
        <v>2296</v>
      </c>
      <c r="B154" s="128">
        <v>28307368</v>
      </c>
      <c r="C154" s="127" t="s">
        <v>2300</v>
      </c>
      <c r="D154" s="127" t="s">
        <v>28</v>
      </c>
      <c r="E154" s="127" t="s">
        <v>308</v>
      </c>
      <c r="F154" s="131">
        <v>0.38140000000000002</v>
      </c>
      <c r="G154" s="130" t="s">
        <v>2604</v>
      </c>
    </row>
    <row r="155" spans="1:7" x14ac:dyDescent="0.2">
      <c r="A155" s="127" t="s">
        <v>2296</v>
      </c>
      <c r="B155" s="128">
        <v>41044003</v>
      </c>
      <c r="C155" s="127" t="s">
        <v>2305</v>
      </c>
      <c r="D155" s="127" t="s">
        <v>308</v>
      </c>
      <c r="E155" s="127" t="s">
        <v>28</v>
      </c>
      <c r="F155" s="131">
        <v>0.50209999999999999</v>
      </c>
      <c r="G155" s="130" t="s">
        <v>2605</v>
      </c>
    </row>
    <row r="156" spans="1:7" x14ac:dyDescent="0.2">
      <c r="A156" s="127" t="s">
        <v>2296</v>
      </c>
      <c r="B156" s="128">
        <v>41044050</v>
      </c>
      <c r="C156" s="127" t="s">
        <v>2456</v>
      </c>
      <c r="D156" s="127" t="s">
        <v>320</v>
      </c>
      <c r="E156" s="127" t="s">
        <v>308</v>
      </c>
      <c r="F156" s="131">
        <v>5.0250000000000003E-2</v>
      </c>
      <c r="G156" s="130" t="s">
        <v>2606</v>
      </c>
    </row>
    <row r="157" spans="1:7" x14ac:dyDescent="0.2">
      <c r="A157" s="127" t="s">
        <v>2296</v>
      </c>
      <c r="B157" s="128">
        <v>42903480</v>
      </c>
      <c r="C157" s="127" t="s">
        <v>2310</v>
      </c>
      <c r="D157" s="127" t="s">
        <v>890</v>
      </c>
      <c r="E157" s="127" t="s">
        <v>308</v>
      </c>
      <c r="F157" s="131">
        <v>0.60489999999999999</v>
      </c>
      <c r="G157" s="130" t="s">
        <v>2607</v>
      </c>
    </row>
    <row r="158" spans="1:7" x14ac:dyDescent="0.2">
      <c r="A158" s="127" t="s">
        <v>2317</v>
      </c>
      <c r="B158" s="128">
        <v>20787012</v>
      </c>
      <c r="C158" s="127" t="s">
        <v>2315</v>
      </c>
      <c r="D158" s="127" t="s">
        <v>890</v>
      </c>
      <c r="E158" s="127" t="s">
        <v>320</v>
      </c>
      <c r="F158" s="131">
        <v>0.48730000000000001</v>
      </c>
      <c r="G158" s="130" t="s">
        <v>2608</v>
      </c>
    </row>
    <row r="159" spans="1:7" x14ac:dyDescent="0.2">
      <c r="A159" s="127" t="s">
        <v>2317</v>
      </c>
      <c r="B159" s="128">
        <v>30557308</v>
      </c>
      <c r="C159" s="127" t="s">
        <v>2321</v>
      </c>
      <c r="D159" s="127" t="s">
        <v>320</v>
      </c>
      <c r="E159" s="127" t="s">
        <v>890</v>
      </c>
      <c r="F159" s="131">
        <v>0.32429999999999998</v>
      </c>
      <c r="G159" s="130" t="s">
        <v>2609</v>
      </c>
    </row>
    <row r="160" spans="1:7" x14ac:dyDescent="0.2">
      <c r="A160" s="127" t="s">
        <v>2317</v>
      </c>
      <c r="B160" s="128">
        <v>38782696</v>
      </c>
      <c r="C160" s="127" t="s">
        <v>2326</v>
      </c>
      <c r="D160" s="127" t="s">
        <v>28</v>
      </c>
      <c r="E160" s="127" t="s">
        <v>308</v>
      </c>
      <c r="F160" s="131">
        <v>0.32729999999999998</v>
      </c>
      <c r="G160" s="130" t="s">
        <v>2610</v>
      </c>
    </row>
    <row r="161" spans="1:7" x14ac:dyDescent="0.2">
      <c r="A161" s="127" t="s">
        <v>2317</v>
      </c>
      <c r="B161" s="128">
        <v>47440662</v>
      </c>
      <c r="C161" s="127" t="s">
        <v>2331</v>
      </c>
      <c r="D161" s="127" t="s">
        <v>308</v>
      </c>
      <c r="E161" s="127" t="s">
        <v>28</v>
      </c>
      <c r="F161" s="131">
        <v>0.67469999999999997</v>
      </c>
      <c r="G161" s="130" t="s">
        <v>2611</v>
      </c>
    </row>
    <row r="162" spans="1:7" x14ac:dyDescent="0.2">
      <c r="A162" s="127" t="s">
        <v>2338</v>
      </c>
      <c r="B162" s="128">
        <v>15397461</v>
      </c>
      <c r="C162" s="127" t="s">
        <v>2457</v>
      </c>
      <c r="D162" s="127" t="s">
        <v>320</v>
      </c>
      <c r="E162" s="127" t="s">
        <v>890</v>
      </c>
      <c r="F162" s="131">
        <v>0.49309999999999998</v>
      </c>
      <c r="G162" s="130" t="s">
        <v>2612</v>
      </c>
    </row>
    <row r="163" spans="1:7" x14ac:dyDescent="0.2">
      <c r="A163" s="127" t="s">
        <v>2338</v>
      </c>
      <c r="B163" s="128">
        <v>27821455</v>
      </c>
      <c r="C163" s="127" t="s">
        <v>2458</v>
      </c>
      <c r="D163" s="127" t="s">
        <v>890</v>
      </c>
      <c r="E163" s="127" t="s">
        <v>320</v>
      </c>
      <c r="F163" s="131">
        <v>0.49130000000000001</v>
      </c>
      <c r="G163" s="130" t="s">
        <v>2613</v>
      </c>
    </row>
    <row r="164" spans="1:7" x14ac:dyDescent="0.2">
      <c r="A164" s="127" t="s">
        <v>2338</v>
      </c>
      <c r="B164" s="128">
        <v>27821500</v>
      </c>
      <c r="C164" s="127" t="s">
        <v>2459</v>
      </c>
      <c r="D164" s="127" t="s">
        <v>308</v>
      </c>
      <c r="E164" s="127" t="s">
        <v>28</v>
      </c>
      <c r="F164" s="131">
        <v>0.37340000000000001</v>
      </c>
      <c r="G164" s="130" t="s">
        <v>2614</v>
      </c>
    </row>
    <row r="165" spans="1:7" x14ac:dyDescent="0.2">
      <c r="A165" s="127" t="s">
        <v>2338</v>
      </c>
      <c r="B165" s="128">
        <v>53632095</v>
      </c>
      <c r="C165" s="127" t="s">
        <v>2347</v>
      </c>
      <c r="D165" s="127" t="s">
        <v>320</v>
      </c>
      <c r="E165" s="127" t="s">
        <v>890</v>
      </c>
      <c r="F165" s="131">
        <v>0.40810000000000002</v>
      </c>
      <c r="G165" s="130" t="s">
        <v>2615</v>
      </c>
    </row>
    <row r="166" spans="1:7" x14ac:dyDescent="0.2">
      <c r="A166" s="127" t="s">
        <v>2338</v>
      </c>
      <c r="B166" s="128">
        <v>70030458</v>
      </c>
      <c r="C166" s="127" t="s">
        <v>2350</v>
      </c>
      <c r="D166" s="127" t="s">
        <v>320</v>
      </c>
      <c r="E166" s="127" t="s">
        <v>890</v>
      </c>
      <c r="F166" s="131">
        <v>0.29949999999999999</v>
      </c>
      <c r="G166" s="130" t="s">
        <v>2616</v>
      </c>
    </row>
    <row r="167" spans="1:7" x14ac:dyDescent="0.2">
      <c r="A167" s="127" t="s">
        <v>2338</v>
      </c>
      <c r="B167" s="128">
        <v>73838671</v>
      </c>
      <c r="C167" s="127" t="s">
        <v>2460</v>
      </c>
      <c r="D167" s="127" t="s">
        <v>308</v>
      </c>
      <c r="E167" s="127" t="s">
        <v>28</v>
      </c>
      <c r="F167" s="131">
        <v>9.2920000000000003E-2</v>
      </c>
      <c r="G167" s="130" t="s">
        <v>2598</v>
      </c>
    </row>
    <row r="168" spans="1:7" x14ac:dyDescent="0.2">
      <c r="A168" s="127" t="s">
        <v>2338</v>
      </c>
      <c r="B168" s="128">
        <v>73838672</v>
      </c>
      <c r="C168" s="127" t="s">
        <v>2353</v>
      </c>
      <c r="D168" s="127" t="s">
        <v>28</v>
      </c>
      <c r="E168" s="127" t="s">
        <v>890</v>
      </c>
      <c r="F168" s="131">
        <v>9.2590000000000006E-2</v>
      </c>
      <c r="G168" s="130" t="s">
        <v>2597</v>
      </c>
    </row>
    <row r="169" spans="1:7" x14ac:dyDescent="0.2">
      <c r="A169" s="127" t="s">
        <v>2338</v>
      </c>
      <c r="B169" s="128">
        <v>73842826</v>
      </c>
      <c r="C169" s="127" t="s">
        <v>2461</v>
      </c>
      <c r="D169" s="127" t="s">
        <v>28</v>
      </c>
      <c r="E169" s="127" t="s">
        <v>308</v>
      </c>
      <c r="F169" s="131">
        <v>4.3740000000000001E-2</v>
      </c>
      <c r="G169" s="130" t="s">
        <v>2596</v>
      </c>
    </row>
    <row r="170" spans="1:7" x14ac:dyDescent="0.2">
      <c r="A170" s="127" t="s">
        <v>2338</v>
      </c>
      <c r="B170" s="128">
        <v>73842859</v>
      </c>
      <c r="C170" s="127" t="s">
        <v>2462</v>
      </c>
      <c r="D170" s="127" t="s">
        <v>28</v>
      </c>
      <c r="E170" s="127" t="s">
        <v>890</v>
      </c>
      <c r="F170" s="131">
        <v>9.3329999999999996E-2</v>
      </c>
      <c r="G170" s="130" t="s">
        <v>2595</v>
      </c>
    </row>
    <row r="171" spans="1:7" x14ac:dyDescent="0.2">
      <c r="A171" s="127" t="s">
        <v>2338</v>
      </c>
      <c r="B171" s="128">
        <v>110451457</v>
      </c>
      <c r="C171" s="127" t="s">
        <v>2361</v>
      </c>
      <c r="D171" s="127" t="s">
        <v>890</v>
      </c>
      <c r="E171" s="127" t="s">
        <v>28</v>
      </c>
      <c r="F171" s="131">
        <v>0.48110000000000003</v>
      </c>
      <c r="G171" s="130" t="s">
        <v>2594</v>
      </c>
    </row>
    <row r="172" spans="1:7" x14ac:dyDescent="0.2">
      <c r="A172" s="127" t="s">
        <v>2338</v>
      </c>
      <c r="B172" s="128">
        <v>112454808</v>
      </c>
      <c r="C172" s="127" t="s">
        <v>2366</v>
      </c>
      <c r="D172" s="127" t="s">
        <v>890</v>
      </c>
      <c r="E172" s="127" t="s">
        <v>320</v>
      </c>
      <c r="F172" s="131">
        <v>0.53190000000000004</v>
      </c>
      <c r="G172" s="130" t="s">
        <v>2593</v>
      </c>
    </row>
    <row r="173" spans="1:7" x14ac:dyDescent="0.2">
      <c r="A173" s="127" t="s">
        <v>2338</v>
      </c>
      <c r="B173" s="128">
        <v>136349199</v>
      </c>
      <c r="C173" s="127" t="s">
        <v>2369</v>
      </c>
      <c r="D173" s="127" t="s">
        <v>320</v>
      </c>
      <c r="E173" s="127" t="s">
        <v>890</v>
      </c>
      <c r="F173" s="131">
        <v>0.48820000000000002</v>
      </c>
      <c r="G173" s="130" t="s">
        <v>2592</v>
      </c>
    </row>
    <row r="174" spans="1:7" x14ac:dyDescent="0.2">
      <c r="A174" s="127" t="s">
        <v>2338</v>
      </c>
      <c r="B174" s="128">
        <v>137031305</v>
      </c>
      <c r="C174" s="127" t="s">
        <v>2372</v>
      </c>
      <c r="D174" s="127" t="s">
        <v>320</v>
      </c>
      <c r="E174" s="127" t="s">
        <v>28</v>
      </c>
      <c r="F174" s="131">
        <v>0.33989999999999998</v>
      </c>
      <c r="G174" s="130" t="s">
        <v>2591</v>
      </c>
    </row>
    <row r="175" spans="1:7" x14ac:dyDescent="0.2">
      <c r="A175" s="127" t="s">
        <v>2338</v>
      </c>
      <c r="B175" s="128">
        <v>153558270</v>
      </c>
      <c r="C175" s="127" t="s">
        <v>2377</v>
      </c>
      <c r="D175" s="127" t="s">
        <v>308</v>
      </c>
      <c r="E175" s="127" t="s">
        <v>320</v>
      </c>
      <c r="F175" s="131">
        <v>0.43149999999999999</v>
      </c>
      <c r="G175" s="130" t="s">
        <v>2590</v>
      </c>
    </row>
    <row r="176" spans="1:7" x14ac:dyDescent="0.2">
      <c r="A176" s="127" t="s">
        <v>2384</v>
      </c>
      <c r="B176" s="128">
        <v>2786844</v>
      </c>
      <c r="C176" s="127" t="s">
        <v>2463</v>
      </c>
    </row>
    <row r="177" spans="1:3" x14ac:dyDescent="0.2">
      <c r="A177" s="127" t="s">
        <v>2384</v>
      </c>
      <c r="B177" s="128">
        <v>2786864</v>
      </c>
      <c r="C177" s="127" t="s">
        <v>2464</v>
      </c>
    </row>
    <row r="178" spans="1:3" x14ac:dyDescent="0.2">
      <c r="A178" s="127" t="s">
        <v>2384</v>
      </c>
      <c r="B178" s="128">
        <v>2786884</v>
      </c>
      <c r="C178" s="127" t="s">
        <v>2465</v>
      </c>
    </row>
    <row r="179" spans="1:3" x14ac:dyDescent="0.2">
      <c r="A179" s="127" t="s">
        <v>2384</v>
      </c>
      <c r="B179" s="128">
        <v>2786992</v>
      </c>
      <c r="C179" s="127" t="s">
        <v>2466</v>
      </c>
    </row>
    <row r="180" spans="1:3" x14ac:dyDescent="0.2">
      <c r="A180" s="127" t="s">
        <v>2384</v>
      </c>
      <c r="B180" s="128">
        <v>2787012</v>
      </c>
      <c r="C180" s="127" t="s">
        <v>2467</v>
      </c>
    </row>
    <row r="181" spans="1:3" x14ac:dyDescent="0.2">
      <c r="A181" s="127" t="s">
        <v>2384</v>
      </c>
      <c r="B181" s="128">
        <v>2787032</v>
      </c>
      <c r="C181" s="127" t="s">
        <v>2468</v>
      </c>
    </row>
    <row r="182" spans="1:3" x14ac:dyDescent="0.2">
      <c r="A182" s="127" t="s">
        <v>2384</v>
      </c>
      <c r="B182" s="128">
        <v>2787072</v>
      </c>
      <c r="C182" s="127" t="s">
        <v>2469</v>
      </c>
    </row>
    <row r="183" spans="1:3" x14ac:dyDescent="0.2">
      <c r="A183" s="127" t="s">
        <v>2384</v>
      </c>
      <c r="B183" s="128">
        <v>2787092</v>
      </c>
      <c r="C183" s="127" t="s">
        <v>2470</v>
      </c>
    </row>
    <row r="184" spans="1:3" x14ac:dyDescent="0.2">
      <c r="A184" s="127" t="s">
        <v>2384</v>
      </c>
      <c r="B184" s="128">
        <v>2787112</v>
      </c>
      <c r="C184" s="127" t="s">
        <v>2471</v>
      </c>
    </row>
    <row r="185" spans="1:3" x14ac:dyDescent="0.2">
      <c r="A185" s="127" t="s">
        <v>2384</v>
      </c>
      <c r="B185" s="128">
        <v>2787188</v>
      </c>
      <c r="C185" s="127" t="s">
        <v>2472</v>
      </c>
    </row>
    <row r="186" spans="1:3" x14ac:dyDescent="0.2">
      <c r="A186" s="127" t="s">
        <v>2384</v>
      </c>
      <c r="B186" s="128">
        <v>2787208</v>
      </c>
      <c r="C186" s="127" t="s">
        <v>2473</v>
      </c>
    </row>
    <row r="187" spans="1:3" x14ac:dyDescent="0.2">
      <c r="A187" s="127" t="s">
        <v>2384</v>
      </c>
      <c r="B187" s="128">
        <v>2787228</v>
      </c>
      <c r="C187" s="127" t="s">
        <v>2474</v>
      </c>
    </row>
    <row r="188" spans="1:3" x14ac:dyDescent="0.2">
      <c r="A188" s="127" t="s">
        <v>2384</v>
      </c>
      <c r="B188" s="128">
        <v>2787364</v>
      </c>
      <c r="C188" s="127" t="s">
        <v>2475</v>
      </c>
    </row>
    <row r="189" spans="1:3" x14ac:dyDescent="0.2">
      <c r="A189" s="127" t="s">
        <v>2384</v>
      </c>
      <c r="B189" s="128">
        <v>2787384</v>
      </c>
      <c r="C189" s="127" t="s">
        <v>2476</v>
      </c>
    </row>
    <row r="190" spans="1:3" x14ac:dyDescent="0.2">
      <c r="A190" s="127" t="s">
        <v>2384</v>
      </c>
      <c r="B190" s="128">
        <v>2787404</v>
      </c>
      <c r="C190" s="127" t="s">
        <v>2477</v>
      </c>
    </row>
    <row r="191" spans="1:3" x14ac:dyDescent="0.2">
      <c r="A191" s="127" t="s">
        <v>2384</v>
      </c>
      <c r="B191" s="128">
        <v>2787444</v>
      </c>
      <c r="C191" s="127" t="s">
        <v>2478</v>
      </c>
    </row>
    <row r="192" spans="1:3" x14ac:dyDescent="0.2">
      <c r="A192" s="127" t="s">
        <v>2384</v>
      </c>
      <c r="B192" s="128">
        <v>2787464</v>
      </c>
      <c r="C192" s="127" t="s">
        <v>2479</v>
      </c>
    </row>
    <row r="193" spans="1:3" x14ac:dyDescent="0.2">
      <c r="A193" s="127" t="s">
        <v>2384</v>
      </c>
      <c r="B193" s="128">
        <v>2787484</v>
      </c>
      <c r="C193" s="127" t="s">
        <v>2480</v>
      </c>
    </row>
    <row r="194" spans="1:3" x14ac:dyDescent="0.2">
      <c r="A194" s="127" t="s">
        <v>2384</v>
      </c>
      <c r="B194" s="128">
        <v>2787584</v>
      </c>
      <c r="C194" s="127" t="s">
        <v>2481</v>
      </c>
    </row>
    <row r="195" spans="1:3" x14ac:dyDescent="0.2">
      <c r="A195" s="127" t="s">
        <v>2384</v>
      </c>
      <c r="B195" s="128">
        <v>2787604</v>
      </c>
      <c r="C195" s="127" t="s">
        <v>2482</v>
      </c>
    </row>
    <row r="196" spans="1:3" x14ac:dyDescent="0.2">
      <c r="A196" s="127" t="s">
        <v>2384</v>
      </c>
      <c r="B196" s="128">
        <v>2787624</v>
      </c>
      <c r="C196" s="127" t="s">
        <v>2483</v>
      </c>
    </row>
    <row r="197" spans="1:3" x14ac:dyDescent="0.2">
      <c r="A197" s="127" t="s">
        <v>2384</v>
      </c>
      <c r="B197" s="128">
        <v>2787650</v>
      </c>
      <c r="C197" s="127" t="s">
        <v>2484</v>
      </c>
    </row>
    <row r="198" spans="1:3" x14ac:dyDescent="0.2">
      <c r="A198" s="127" t="s">
        <v>2384</v>
      </c>
      <c r="B198" s="128">
        <v>2787670</v>
      </c>
      <c r="C198" s="127" t="s">
        <v>2485</v>
      </c>
    </row>
    <row r="199" spans="1:3" x14ac:dyDescent="0.2">
      <c r="A199" s="127" t="s">
        <v>2384</v>
      </c>
      <c r="B199" s="128">
        <v>2787690</v>
      </c>
      <c r="C199" s="127" t="s">
        <v>2486</v>
      </c>
    </row>
    <row r="200" spans="1:3" x14ac:dyDescent="0.2">
      <c r="A200" s="127" t="s">
        <v>2384</v>
      </c>
      <c r="B200" s="128">
        <v>2787765</v>
      </c>
      <c r="C200" s="127" t="s">
        <v>2487</v>
      </c>
    </row>
    <row r="201" spans="1:3" x14ac:dyDescent="0.2">
      <c r="A201" s="127" t="s">
        <v>2384</v>
      </c>
      <c r="B201" s="128">
        <v>2787785</v>
      </c>
      <c r="C201" s="127" t="s">
        <v>2488</v>
      </c>
    </row>
    <row r="202" spans="1:3" x14ac:dyDescent="0.2">
      <c r="A202" s="127" t="s">
        <v>2384</v>
      </c>
      <c r="B202" s="128">
        <v>2787805</v>
      </c>
      <c r="C202" s="127" t="s">
        <v>2489</v>
      </c>
    </row>
    <row r="203" spans="1:3" x14ac:dyDescent="0.2">
      <c r="A203" s="127" t="s">
        <v>2384</v>
      </c>
      <c r="B203" s="128">
        <v>6865977</v>
      </c>
      <c r="C203" s="127" t="s">
        <v>2490</v>
      </c>
    </row>
    <row r="204" spans="1:3" x14ac:dyDescent="0.2">
      <c r="A204" s="127" t="s">
        <v>2384</v>
      </c>
      <c r="B204" s="128">
        <v>6865997</v>
      </c>
      <c r="C204" s="127" t="s">
        <v>2491</v>
      </c>
    </row>
    <row r="205" spans="1:3" x14ac:dyDescent="0.2">
      <c r="A205" s="127" t="s">
        <v>2384</v>
      </c>
      <c r="B205" s="128">
        <v>6866017</v>
      </c>
      <c r="C205" s="127" t="s">
        <v>2492</v>
      </c>
    </row>
    <row r="206" spans="1:3" x14ac:dyDescent="0.2">
      <c r="A206" s="127" t="s">
        <v>2384</v>
      </c>
      <c r="B206" s="128">
        <v>6866102</v>
      </c>
      <c r="C206" s="127" t="s">
        <v>2493</v>
      </c>
    </row>
    <row r="207" spans="1:3" x14ac:dyDescent="0.2">
      <c r="A207" s="127" t="s">
        <v>2384</v>
      </c>
      <c r="B207" s="128">
        <v>6866122</v>
      </c>
      <c r="C207" s="127" t="s">
        <v>2494</v>
      </c>
    </row>
    <row r="208" spans="1:3" x14ac:dyDescent="0.2">
      <c r="A208" s="127" t="s">
        <v>2384</v>
      </c>
      <c r="B208" s="128">
        <v>6866142</v>
      </c>
      <c r="C208" s="127" t="s">
        <v>2495</v>
      </c>
    </row>
    <row r="209" spans="1:3" x14ac:dyDescent="0.2">
      <c r="A209" s="127" t="s">
        <v>2384</v>
      </c>
      <c r="B209" s="128">
        <v>6866512</v>
      </c>
      <c r="C209" s="127" t="s">
        <v>2496</v>
      </c>
    </row>
    <row r="210" spans="1:3" x14ac:dyDescent="0.2">
      <c r="A210" s="127" t="s">
        <v>2384</v>
      </c>
      <c r="B210" s="128">
        <v>6866532</v>
      </c>
      <c r="C210" s="127" t="s">
        <v>2497</v>
      </c>
    </row>
    <row r="211" spans="1:3" x14ac:dyDescent="0.2">
      <c r="A211" s="127" t="s">
        <v>2384</v>
      </c>
      <c r="B211" s="128">
        <v>6866552</v>
      </c>
      <c r="C211" s="127" t="s">
        <v>2498</v>
      </c>
    </row>
    <row r="212" spans="1:3" x14ac:dyDescent="0.2">
      <c r="A212" s="127" t="s">
        <v>2384</v>
      </c>
      <c r="B212" s="128">
        <v>6867522</v>
      </c>
      <c r="C212" s="127" t="s">
        <v>2499</v>
      </c>
    </row>
    <row r="213" spans="1:3" x14ac:dyDescent="0.2">
      <c r="A213" s="127" t="s">
        <v>2384</v>
      </c>
      <c r="B213" s="128">
        <v>6867542</v>
      </c>
      <c r="C213" s="127" t="s">
        <v>2500</v>
      </c>
    </row>
    <row r="214" spans="1:3" x14ac:dyDescent="0.2">
      <c r="A214" s="127" t="s">
        <v>2384</v>
      </c>
      <c r="B214" s="128">
        <v>6867562</v>
      </c>
      <c r="C214" s="127" t="s">
        <v>2501</v>
      </c>
    </row>
    <row r="215" spans="1:3" x14ac:dyDescent="0.2">
      <c r="A215" s="127" t="s">
        <v>2384</v>
      </c>
      <c r="B215" s="128">
        <v>6868662</v>
      </c>
      <c r="C215" s="127" t="s">
        <v>2502</v>
      </c>
    </row>
    <row r="216" spans="1:3" x14ac:dyDescent="0.2">
      <c r="A216" s="127" t="s">
        <v>2384</v>
      </c>
      <c r="B216" s="128">
        <v>6868682</v>
      </c>
      <c r="C216" s="127" t="s">
        <v>2503</v>
      </c>
    </row>
    <row r="217" spans="1:3" x14ac:dyDescent="0.2">
      <c r="A217" s="127" t="s">
        <v>2384</v>
      </c>
      <c r="B217" s="128">
        <v>6868702</v>
      </c>
      <c r="C217" s="127" t="s">
        <v>2504</v>
      </c>
    </row>
    <row r="218" spans="1:3" x14ac:dyDescent="0.2">
      <c r="A218" s="127" t="s">
        <v>2384</v>
      </c>
      <c r="B218" s="128">
        <v>6870223</v>
      </c>
      <c r="C218" s="127" t="s">
        <v>2505</v>
      </c>
    </row>
    <row r="219" spans="1:3" x14ac:dyDescent="0.2">
      <c r="A219" s="127" t="s">
        <v>2384</v>
      </c>
      <c r="B219" s="128">
        <v>6870243</v>
      </c>
      <c r="C219" s="127" t="s">
        <v>2506</v>
      </c>
    </row>
    <row r="220" spans="1:3" x14ac:dyDescent="0.2">
      <c r="A220" s="127" t="s">
        <v>2384</v>
      </c>
      <c r="B220" s="128">
        <v>6870263</v>
      </c>
      <c r="C220" s="127" t="s">
        <v>2507</v>
      </c>
    </row>
    <row r="221" spans="1:3" x14ac:dyDescent="0.2">
      <c r="A221" s="127" t="s">
        <v>2384</v>
      </c>
      <c r="B221" s="128">
        <v>6870684</v>
      </c>
      <c r="C221" s="127" t="s">
        <v>2508</v>
      </c>
    </row>
    <row r="222" spans="1:3" x14ac:dyDescent="0.2">
      <c r="A222" s="127" t="s">
        <v>2384</v>
      </c>
      <c r="B222" s="128">
        <v>6870704</v>
      </c>
      <c r="C222" s="127" t="s">
        <v>2509</v>
      </c>
    </row>
    <row r="223" spans="1:3" x14ac:dyDescent="0.2">
      <c r="A223" s="127" t="s">
        <v>2384</v>
      </c>
      <c r="B223" s="128">
        <v>6870724</v>
      </c>
      <c r="C223" s="127" t="s">
        <v>2510</v>
      </c>
    </row>
    <row r="224" spans="1:3" x14ac:dyDescent="0.2">
      <c r="A224" s="127" t="s">
        <v>2384</v>
      </c>
      <c r="B224" s="128">
        <v>6872292</v>
      </c>
      <c r="C224" s="127" t="s">
        <v>2511</v>
      </c>
    </row>
    <row r="225" spans="1:3" x14ac:dyDescent="0.2">
      <c r="A225" s="127" t="s">
        <v>2384</v>
      </c>
      <c r="B225" s="128">
        <v>6872312</v>
      </c>
      <c r="C225" s="127" t="s">
        <v>2512</v>
      </c>
    </row>
    <row r="226" spans="1:3" x14ac:dyDescent="0.2">
      <c r="A226" s="127" t="s">
        <v>2384</v>
      </c>
      <c r="B226" s="128">
        <v>6872332</v>
      </c>
      <c r="C226" s="127" t="s">
        <v>2513</v>
      </c>
    </row>
    <row r="227" spans="1:3" x14ac:dyDescent="0.2">
      <c r="A227" s="127" t="s">
        <v>2384</v>
      </c>
      <c r="B227" s="128">
        <v>6872817</v>
      </c>
      <c r="C227" s="127" t="s">
        <v>2514</v>
      </c>
    </row>
    <row r="228" spans="1:3" x14ac:dyDescent="0.2">
      <c r="A228" s="127" t="s">
        <v>2384</v>
      </c>
      <c r="B228" s="128">
        <v>6872837</v>
      </c>
      <c r="C228" s="127" t="s">
        <v>2515</v>
      </c>
    </row>
    <row r="229" spans="1:3" x14ac:dyDescent="0.2">
      <c r="A229" s="127" t="s">
        <v>2384</v>
      </c>
      <c r="B229" s="128">
        <v>6872857</v>
      </c>
      <c r="C229" s="127" t="s">
        <v>2516</v>
      </c>
    </row>
    <row r="230" spans="1:3" x14ac:dyDescent="0.2">
      <c r="A230" s="127" t="s">
        <v>2384</v>
      </c>
      <c r="B230" s="128">
        <v>6873214</v>
      </c>
      <c r="C230" s="127" t="s">
        <v>2517</v>
      </c>
    </row>
    <row r="231" spans="1:3" x14ac:dyDescent="0.2">
      <c r="A231" s="127" t="s">
        <v>2384</v>
      </c>
      <c r="B231" s="128">
        <v>6873234</v>
      </c>
      <c r="C231" s="127" t="s">
        <v>2518</v>
      </c>
    </row>
    <row r="232" spans="1:3" x14ac:dyDescent="0.2">
      <c r="A232" s="127" t="s">
        <v>2384</v>
      </c>
      <c r="B232" s="128">
        <v>6873254</v>
      </c>
      <c r="C232" s="127" t="s">
        <v>2519</v>
      </c>
    </row>
  </sheetData>
  <mergeCells count="7">
    <mergeCell ref="F3:F7"/>
    <mergeCell ref="G3:G7"/>
    <mergeCell ref="A3:A7"/>
    <mergeCell ref="B3:B7"/>
    <mergeCell ref="C3:C7"/>
    <mergeCell ref="D3:D7"/>
    <mergeCell ref="E3: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5"/>
  <sheetViews>
    <sheetView workbookViewId="0">
      <pane ySplit="5" topLeftCell="A6" activePane="bottomLeft" state="frozen"/>
      <selection pane="bottomLeft" activeCell="A2" sqref="A2"/>
    </sheetView>
  </sheetViews>
  <sheetFormatPr baseColWidth="10" defaultColWidth="7.83203125" defaultRowHeight="15" x14ac:dyDescent="0.2"/>
  <cols>
    <col min="1" max="1" width="11.6640625" style="125" customWidth="1"/>
    <col min="2" max="2" width="18.6640625" style="125" bestFit="1" customWidth="1"/>
    <col min="3" max="3" width="86.33203125" style="125" bestFit="1" customWidth="1"/>
    <col min="4" max="4" width="5" style="125" bestFit="1" customWidth="1"/>
    <col min="5" max="5" width="12.6640625" style="125" customWidth="1"/>
    <col min="6" max="6" width="13.1640625" style="125" customWidth="1"/>
    <col min="7" max="7" width="5.83203125" style="125" bestFit="1" customWidth="1"/>
    <col min="8" max="16384" width="7.83203125" style="125"/>
  </cols>
  <sheetData>
    <row r="1" spans="1:7" ht="16" x14ac:dyDescent="0.2">
      <c r="A1" s="124" t="s">
        <v>2841</v>
      </c>
    </row>
    <row r="3" spans="1:7" x14ac:dyDescent="0.2">
      <c r="A3" s="267" t="s">
        <v>1666</v>
      </c>
      <c r="B3" s="267" t="s">
        <v>1667</v>
      </c>
      <c r="C3" s="267" t="s">
        <v>1668</v>
      </c>
      <c r="D3" s="267" t="s">
        <v>1669</v>
      </c>
      <c r="E3" s="269" t="s">
        <v>2521</v>
      </c>
      <c r="F3" s="269" t="s">
        <v>2522</v>
      </c>
      <c r="G3" s="267" t="s">
        <v>1670</v>
      </c>
    </row>
    <row r="4" spans="1:7" x14ac:dyDescent="0.2">
      <c r="A4" s="267"/>
      <c r="B4" s="267"/>
      <c r="C4" s="267"/>
      <c r="D4" s="267"/>
      <c r="E4" s="267"/>
      <c r="F4" s="267"/>
      <c r="G4" s="267"/>
    </row>
    <row r="5" spans="1:7" s="126" customFormat="1" x14ac:dyDescent="0.2">
      <c r="A5" s="268"/>
      <c r="B5" s="268"/>
      <c r="C5" s="268"/>
      <c r="D5" s="268"/>
      <c r="E5" s="268"/>
      <c r="F5" s="268"/>
      <c r="G5" s="268"/>
    </row>
    <row r="6" spans="1:7" x14ac:dyDescent="0.2">
      <c r="A6" s="127" t="s">
        <v>1671</v>
      </c>
      <c r="B6" s="127" t="s">
        <v>1672</v>
      </c>
      <c r="C6" s="127" t="s">
        <v>1673</v>
      </c>
      <c r="D6" s="127" t="s">
        <v>1674</v>
      </c>
      <c r="E6" s="128">
        <v>4307225</v>
      </c>
      <c r="F6" s="128">
        <v>4307299</v>
      </c>
      <c r="G6" s="127" t="s">
        <v>1675</v>
      </c>
    </row>
    <row r="7" spans="1:7" x14ac:dyDescent="0.2">
      <c r="A7" s="127" t="s">
        <v>1676</v>
      </c>
      <c r="B7" s="127" t="s">
        <v>1672</v>
      </c>
      <c r="C7" s="127" t="s">
        <v>1677</v>
      </c>
      <c r="D7" s="127" t="s">
        <v>1674</v>
      </c>
      <c r="E7" s="128">
        <v>4307238</v>
      </c>
      <c r="F7" s="128">
        <v>4307292</v>
      </c>
      <c r="G7" s="127" t="s">
        <v>1678</v>
      </c>
    </row>
    <row r="8" spans="1:7" x14ac:dyDescent="0.2">
      <c r="A8" s="127" t="s">
        <v>1679</v>
      </c>
      <c r="B8" s="127" t="s">
        <v>1680</v>
      </c>
      <c r="C8" s="127" t="s">
        <v>1681</v>
      </c>
      <c r="D8" s="127" t="s">
        <v>1674</v>
      </c>
      <c r="E8" s="128">
        <v>13475807</v>
      </c>
      <c r="F8" s="128">
        <v>13475876</v>
      </c>
      <c r="G8" s="127" t="s">
        <v>1675</v>
      </c>
    </row>
    <row r="9" spans="1:7" x14ac:dyDescent="0.2">
      <c r="A9" s="127" t="s">
        <v>1682</v>
      </c>
      <c r="B9" s="127" t="s">
        <v>1680</v>
      </c>
      <c r="C9" s="127" t="s">
        <v>1683</v>
      </c>
      <c r="D9" s="127" t="s">
        <v>1674</v>
      </c>
      <c r="E9" s="128">
        <v>13475834</v>
      </c>
      <c r="F9" s="128">
        <v>13475910</v>
      </c>
      <c r="G9" s="127" t="s">
        <v>1678</v>
      </c>
    </row>
    <row r="10" spans="1:7" x14ac:dyDescent="0.2">
      <c r="A10" s="127" t="s">
        <v>1684</v>
      </c>
      <c r="B10" s="127" t="s">
        <v>1685</v>
      </c>
      <c r="C10" s="127" t="s">
        <v>1686</v>
      </c>
      <c r="D10" s="127" t="s">
        <v>1674</v>
      </c>
      <c r="E10" s="128">
        <v>67395798</v>
      </c>
      <c r="F10" s="128">
        <v>67395852</v>
      </c>
      <c r="G10" s="127" t="s">
        <v>1675</v>
      </c>
    </row>
    <row r="11" spans="1:7" x14ac:dyDescent="0.2">
      <c r="A11" s="127" t="s">
        <v>1687</v>
      </c>
      <c r="B11" s="127" t="s">
        <v>1685</v>
      </c>
      <c r="C11" s="127" t="s">
        <v>1688</v>
      </c>
      <c r="D11" s="127" t="s">
        <v>1674</v>
      </c>
      <c r="E11" s="128">
        <v>67395809</v>
      </c>
      <c r="F11" s="128">
        <v>67395868</v>
      </c>
      <c r="G11" s="127" t="s">
        <v>1678</v>
      </c>
    </row>
    <row r="12" spans="1:7" x14ac:dyDescent="0.2">
      <c r="A12" s="127" t="s">
        <v>1689</v>
      </c>
      <c r="B12" s="127" t="s">
        <v>1690</v>
      </c>
      <c r="C12" s="127" t="s">
        <v>1691</v>
      </c>
      <c r="D12" s="127" t="s">
        <v>1674</v>
      </c>
      <c r="E12" s="128">
        <v>110456204</v>
      </c>
      <c r="F12" s="128">
        <v>110456276</v>
      </c>
      <c r="G12" s="127" t="s">
        <v>1675</v>
      </c>
    </row>
    <row r="13" spans="1:7" x14ac:dyDescent="0.2">
      <c r="A13" s="127" t="s">
        <v>1692</v>
      </c>
      <c r="B13" s="127" t="s">
        <v>1690</v>
      </c>
      <c r="C13" s="127" t="s">
        <v>1693</v>
      </c>
      <c r="D13" s="127" t="s">
        <v>1674</v>
      </c>
      <c r="E13" s="128">
        <v>110456224</v>
      </c>
      <c r="F13" s="128">
        <v>110456290</v>
      </c>
      <c r="G13" s="127" t="s">
        <v>1678</v>
      </c>
    </row>
    <row r="14" spans="1:7" x14ac:dyDescent="0.2">
      <c r="A14" s="127" t="s">
        <v>1694</v>
      </c>
      <c r="B14" s="127" t="s">
        <v>1695</v>
      </c>
      <c r="C14" s="127" t="s">
        <v>1696</v>
      </c>
      <c r="D14" s="127" t="s">
        <v>1674</v>
      </c>
      <c r="E14" s="128">
        <v>118101754</v>
      </c>
      <c r="F14" s="128">
        <v>118101828</v>
      </c>
      <c r="G14" s="127" t="s">
        <v>1675</v>
      </c>
    </row>
    <row r="15" spans="1:7" x14ac:dyDescent="0.2">
      <c r="A15" s="127" t="s">
        <v>1697</v>
      </c>
      <c r="B15" s="127" t="s">
        <v>1695</v>
      </c>
      <c r="C15" s="127" t="s">
        <v>1698</v>
      </c>
      <c r="D15" s="127" t="s">
        <v>1674</v>
      </c>
      <c r="E15" s="128">
        <v>118101769</v>
      </c>
      <c r="F15" s="128">
        <v>118101845</v>
      </c>
      <c r="G15" s="127" t="s">
        <v>1678</v>
      </c>
    </row>
    <row r="16" spans="1:7" x14ac:dyDescent="0.2">
      <c r="A16" s="127" t="s">
        <v>1699</v>
      </c>
      <c r="B16" s="127" t="s">
        <v>1700</v>
      </c>
      <c r="C16" s="127" t="s">
        <v>1701</v>
      </c>
      <c r="D16" s="127" t="s">
        <v>1674</v>
      </c>
      <c r="E16" s="128">
        <v>153304895</v>
      </c>
      <c r="F16" s="128">
        <v>153304969</v>
      </c>
      <c r="G16" s="127" t="s">
        <v>1675</v>
      </c>
    </row>
    <row r="17" spans="1:7" x14ac:dyDescent="0.2">
      <c r="A17" s="127" t="s">
        <v>1702</v>
      </c>
      <c r="B17" s="127" t="s">
        <v>1700</v>
      </c>
      <c r="C17" s="127" t="s">
        <v>1703</v>
      </c>
      <c r="D17" s="127" t="s">
        <v>1674</v>
      </c>
      <c r="E17" s="128">
        <v>153304920</v>
      </c>
      <c r="F17" s="128">
        <v>153304994</v>
      </c>
      <c r="G17" s="127" t="s">
        <v>1678</v>
      </c>
    </row>
    <row r="18" spans="1:7" x14ac:dyDescent="0.2">
      <c r="A18" s="127" t="s">
        <v>1704</v>
      </c>
      <c r="B18" s="127" t="s">
        <v>1705</v>
      </c>
      <c r="C18" s="127" t="s">
        <v>1706</v>
      </c>
      <c r="D18" s="127" t="s">
        <v>1674</v>
      </c>
      <c r="E18" s="128">
        <v>157698563</v>
      </c>
      <c r="F18" s="128">
        <v>157698642</v>
      </c>
      <c r="G18" s="127" t="s">
        <v>1675</v>
      </c>
    </row>
    <row r="19" spans="1:7" x14ac:dyDescent="0.2">
      <c r="A19" s="127" t="s">
        <v>1707</v>
      </c>
      <c r="B19" s="127" t="s">
        <v>1705</v>
      </c>
      <c r="C19" s="127" t="s">
        <v>1708</v>
      </c>
      <c r="D19" s="127" t="s">
        <v>1674</v>
      </c>
      <c r="E19" s="128">
        <v>157698590</v>
      </c>
      <c r="F19" s="128">
        <v>157698669</v>
      </c>
      <c r="G19" s="127" t="s">
        <v>1678</v>
      </c>
    </row>
    <row r="20" spans="1:7" x14ac:dyDescent="0.2">
      <c r="A20" s="127" t="s">
        <v>1709</v>
      </c>
      <c r="B20" s="127" t="s">
        <v>1710</v>
      </c>
      <c r="C20" s="127" t="s">
        <v>1711</v>
      </c>
      <c r="D20" s="127" t="s">
        <v>1674</v>
      </c>
      <c r="E20" s="128">
        <v>158480472</v>
      </c>
      <c r="F20" s="128">
        <v>158480541</v>
      </c>
      <c r="G20" s="127" t="s">
        <v>1675</v>
      </c>
    </row>
    <row r="21" spans="1:7" x14ac:dyDescent="0.2">
      <c r="A21" s="127" t="s">
        <v>1712</v>
      </c>
      <c r="B21" s="127" t="s">
        <v>1710</v>
      </c>
      <c r="C21" s="127" t="s">
        <v>1713</v>
      </c>
      <c r="D21" s="127" t="s">
        <v>1674</v>
      </c>
      <c r="E21" s="128">
        <v>158480483</v>
      </c>
      <c r="F21" s="128">
        <v>158480552</v>
      </c>
      <c r="G21" s="127" t="s">
        <v>1678</v>
      </c>
    </row>
    <row r="22" spans="1:7" x14ac:dyDescent="0.2">
      <c r="A22" s="127" t="s">
        <v>1714</v>
      </c>
      <c r="B22" s="127" t="s">
        <v>1715</v>
      </c>
      <c r="C22" s="127" t="s">
        <v>1716</v>
      </c>
      <c r="D22" s="127" t="s">
        <v>1674</v>
      </c>
      <c r="E22" s="128">
        <v>179551334</v>
      </c>
      <c r="F22" s="128">
        <v>179551408</v>
      </c>
      <c r="G22" s="127" t="s">
        <v>1675</v>
      </c>
    </row>
    <row r="23" spans="1:7" x14ac:dyDescent="0.2">
      <c r="A23" s="127" t="s">
        <v>1717</v>
      </c>
      <c r="B23" s="127" t="s">
        <v>1715</v>
      </c>
      <c r="C23" s="127" t="s">
        <v>1718</v>
      </c>
      <c r="D23" s="127" t="s">
        <v>1674</v>
      </c>
      <c r="E23" s="128">
        <v>179551354</v>
      </c>
      <c r="F23" s="128">
        <v>179551408</v>
      </c>
      <c r="G23" s="127" t="s">
        <v>1678</v>
      </c>
    </row>
    <row r="24" spans="1:7" x14ac:dyDescent="0.2">
      <c r="A24" s="127" t="s">
        <v>1719</v>
      </c>
      <c r="B24" s="127" t="s">
        <v>1720</v>
      </c>
      <c r="C24" s="127" t="s">
        <v>1721</v>
      </c>
      <c r="D24" s="127" t="s">
        <v>1674</v>
      </c>
      <c r="E24" s="128">
        <v>183573182</v>
      </c>
      <c r="F24" s="128">
        <v>183573266</v>
      </c>
      <c r="G24" s="127" t="s">
        <v>1678</v>
      </c>
    </row>
    <row r="25" spans="1:7" x14ac:dyDescent="0.2">
      <c r="A25" s="127" t="s">
        <v>1722</v>
      </c>
      <c r="B25" s="127" t="s">
        <v>1723</v>
      </c>
      <c r="C25" s="127" t="s">
        <v>1724</v>
      </c>
      <c r="D25" s="127" t="s">
        <v>1674</v>
      </c>
      <c r="E25" s="128">
        <v>183573223</v>
      </c>
      <c r="F25" s="128">
        <v>183573297</v>
      </c>
      <c r="G25" s="127" t="s">
        <v>1675</v>
      </c>
    </row>
    <row r="26" spans="1:7" x14ac:dyDescent="0.2">
      <c r="A26" s="127" t="s">
        <v>1725</v>
      </c>
      <c r="B26" s="127" t="s">
        <v>1726</v>
      </c>
      <c r="C26" s="127" t="s">
        <v>1727</v>
      </c>
      <c r="D26" s="127" t="s">
        <v>1674</v>
      </c>
      <c r="E26" s="128">
        <v>225346507</v>
      </c>
      <c r="F26" s="128">
        <v>225346559</v>
      </c>
      <c r="G26" s="127" t="s">
        <v>1675</v>
      </c>
    </row>
    <row r="27" spans="1:7" x14ac:dyDescent="0.2">
      <c r="A27" s="127" t="s">
        <v>1728</v>
      </c>
      <c r="B27" s="127" t="s">
        <v>1726</v>
      </c>
      <c r="C27" s="127" t="s">
        <v>1729</v>
      </c>
      <c r="D27" s="127" t="s">
        <v>1674</v>
      </c>
      <c r="E27" s="128">
        <v>225346515</v>
      </c>
      <c r="F27" s="128">
        <v>225346573</v>
      </c>
      <c r="G27" s="127" t="s">
        <v>1678</v>
      </c>
    </row>
    <row r="28" spans="1:7" x14ac:dyDescent="0.2">
      <c r="A28" s="127" t="s">
        <v>1730</v>
      </c>
      <c r="B28" s="127" t="s">
        <v>1731</v>
      </c>
      <c r="C28" s="127" t="s">
        <v>1732</v>
      </c>
      <c r="D28" s="127" t="s">
        <v>1674</v>
      </c>
      <c r="E28" s="128">
        <v>238275979</v>
      </c>
      <c r="F28" s="128">
        <v>238276048</v>
      </c>
      <c r="G28" s="127" t="s">
        <v>1675</v>
      </c>
    </row>
    <row r="29" spans="1:7" x14ac:dyDescent="0.2">
      <c r="A29" s="127" t="s">
        <v>1733</v>
      </c>
      <c r="B29" s="127" t="s">
        <v>1731</v>
      </c>
      <c r="C29" s="127" t="s">
        <v>1734</v>
      </c>
      <c r="D29" s="127" t="s">
        <v>1674</v>
      </c>
      <c r="E29" s="128">
        <v>238275989</v>
      </c>
      <c r="F29" s="128">
        <v>238276063</v>
      </c>
      <c r="G29" s="127" t="s">
        <v>1678</v>
      </c>
    </row>
    <row r="30" spans="1:7" x14ac:dyDescent="0.2">
      <c r="A30" s="127" t="s">
        <v>1735</v>
      </c>
      <c r="B30" s="127" t="s">
        <v>1736</v>
      </c>
      <c r="C30" s="127" t="s">
        <v>1737</v>
      </c>
      <c r="D30" s="127" t="s">
        <v>1674</v>
      </c>
      <c r="E30" s="128">
        <v>239718568</v>
      </c>
      <c r="F30" s="128">
        <v>239718642</v>
      </c>
      <c r="G30" s="127" t="s">
        <v>1675</v>
      </c>
    </row>
    <row r="31" spans="1:7" x14ac:dyDescent="0.2">
      <c r="A31" s="127" t="s">
        <v>1738</v>
      </c>
      <c r="B31" s="127" t="s">
        <v>1736</v>
      </c>
      <c r="C31" s="127" t="s">
        <v>1739</v>
      </c>
      <c r="D31" s="127" t="s">
        <v>1674</v>
      </c>
      <c r="E31" s="128">
        <v>239718578</v>
      </c>
      <c r="F31" s="128">
        <v>239718637</v>
      </c>
      <c r="G31" s="127" t="s">
        <v>1678</v>
      </c>
    </row>
    <row r="32" spans="1:7" x14ac:dyDescent="0.2">
      <c r="A32" s="127" t="s">
        <v>1740</v>
      </c>
      <c r="B32" s="127" t="s">
        <v>1741</v>
      </c>
      <c r="C32" s="127" t="s">
        <v>1742</v>
      </c>
      <c r="D32" s="127" t="s">
        <v>1674</v>
      </c>
      <c r="E32" s="128">
        <v>242643438</v>
      </c>
      <c r="F32" s="128">
        <v>242643502</v>
      </c>
      <c r="G32" s="127" t="s">
        <v>1675</v>
      </c>
    </row>
    <row r="33" spans="1:7" x14ac:dyDescent="0.2">
      <c r="A33" s="127" t="s">
        <v>1743</v>
      </c>
      <c r="B33" s="127" t="s">
        <v>1744</v>
      </c>
      <c r="C33" s="127" t="s">
        <v>1745</v>
      </c>
      <c r="D33" s="127" t="s">
        <v>1674</v>
      </c>
      <c r="E33" s="128">
        <v>242643473</v>
      </c>
      <c r="F33" s="128">
        <v>242643537</v>
      </c>
      <c r="G33" s="127" t="s">
        <v>1678</v>
      </c>
    </row>
    <row r="34" spans="1:7" x14ac:dyDescent="0.2">
      <c r="A34" s="127" t="s">
        <v>1746</v>
      </c>
      <c r="B34" s="127" t="s">
        <v>1747</v>
      </c>
      <c r="C34" s="127" t="s">
        <v>1748</v>
      </c>
      <c r="D34" s="127" t="s">
        <v>1674</v>
      </c>
      <c r="E34" s="128">
        <v>247876358</v>
      </c>
      <c r="F34" s="128">
        <v>247876417</v>
      </c>
      <c r="G34" s="127" t="s">
        <v>1675</v>
      </c>
    </row>
    <row r="35" spans="1:7" x14ac:dyDescent="0.2">
      <c r="A35" s="127" t="s">
        <v>1749</v>
      </c>
      <c r="B35" s="127" t="s">
        <v>1747</v>
      </c>
      <c r="C35" s="127" t="s">
        <v>1750</v>
      </c>
      <c r="D35" s="127" t="s">
        <v>1674</v>
      </c>
      <c r="E35" s="128">
        <v>247876368</v>
      </c>
      <c r="F35" s="128">
        <v>247876447</v>
      </c>
      <c r="G35" s="127" t="s">
        <v>1678</v>
      </c>
    </row>
    <row r="36" spans="1:7" x14ac:dyDescent="0.2">
      <c r="A36" s="127" t="s">
        <v>1751</v>
      </c>
      <c r="B36" s="127" t="s">
        <v>1752</v>
      </c>
      <c r="C36" s="127" t="s">
        <v>1753</v>
      </c>
      <c r="D36" s="127" t="s">
        <v>1754</v>
      </c>
      <c r="E36" s="128">
        <v>114918</v>
      </c>
      <c r="F36" s="128">
        <v>114992</v>
      </c>
      <c r="G36" s="127" t="s">
        <v>1678</v>
      </c>
    </row>
    <row r="37" spans="1:7" x14ac:dyDescent="0.2">
      <c r="A37" s="127" t="s">
        <v>1755</v>
      </c>
      <c r="B37" s="127" t="s">
        <v>1752</v>
      </c>
      <c r="C37" s="127" t="s">
        <v>1756</v>
      </c>
      <c r="D37" s="127" t="s">
        <v>1754</v>
      </c>
      <c r="E37" s="128">
        <v>114924</v>
      </c>
      <c r="F37" s="128">
        <v>114998</v>
      </c>
      <c r="G37" s="127" t="s">
        <v>1675</v>
      </c>
    </row>
    <row r="38" spans="1:7" x14ac:dyDescent="0.2">
      <c r="A38" s="127" t="s">
        <v>1757</v>
      </c>
      <c r="B38" s="127" t="s">
        <v>1758</v>
      </c>
      <c r="C38" s="127" t="s">
        <v>1759</v>
      </c>
      <c r="D38" s="127" t="s">
        <v>1754</v>
      </c>
      <c r="E38" s="128">
        <v>25136504</v>
      </c>
      <c r="F38" s="128">
        <v>25136558</v>
      </c>
      <c r="G38" s="127" t="s">
        <v>1675</v>
      </c>
    </row>
    <row r="39" spans="1:7" x14ac:dyDescent="0.2">
      <c r="A39" s="127" t="s">
        <v>1760</v>
      </c>
      <c r="B39" s="127" t="s">
        <v>1758</v>
      </c>
      <c r="C39" s="127" t="s">
        <v>1761</v>
      </c>
      <c r="D39" s="127" t="s">
        <v>1754</v>
      </c>
      <c r="E39" s="128">
        <v>25136516</v>
      </c>
      <c r="F39" s="128">
        <v>25136574</v>
      </c>
      <c r="G39" s="127" t="s">
        <v>1678</v>
      </c>
    </row>
    <row r="40" spans="1:7" x14ac:dyDescent="0.2">
      <c r="A40" s="127" t="s">
        <v>1762</v>
      </c>
      <c r="B40" s="127" t="s">
        <v>1763</v>
      </c>
      <c r="C40" s="127" t="s">
        <v>1764</v>
      </c>
      <c r="D40" s="127" t="s">
        <v>1754</v>
      </c>
      <c r="E40" s="128">
        <v>26581328</v>
      </c>
      <c r="F40" s="128">
        <v>26581407</v>
      </c>
      <c r="G40" s="127" t="s">
        <v>1675</v>
      </c>
    </row>
    <row r="41" spans="1:7" x14ac:dyDescent="0.2">
      <c r="A41" s="127" t="s">
        <v>1765</v>
      </c>
      <c r="B41" s="127" t="s">
        <v>1763</v>
      </c>
      <c r="C41" s="127" t="s">
        <v>1766</v>
      </c>
      <c r="D41" s="127" t="s">
        <v>1754</v>
      </c>
      <c r="E41" s="128">
        <v>26581347</v>
      </c>
      <c r="F41" s="128">
        <v>26581421</v>
      </c>
      <c r="G41" s="127" t="s">
        <v>1678</v>
      </c>
    </row>
    <row r="42" spans="1:7" x14ac:dyDescent="0.2">
      <c r="A42" s="127" t="s">
        <v>1767</v>
      </c>
      <c r="B42" s="127" t="s">
        <v>1768</v>
      </c>
      <c r="C42" s="127" t="s">
        <v>1769</v>
      </c>
      <c r="D42" s="127" t="s">
        <v>1754</v>
      </c>
      <c r="E42" s="128">
        <v>101022361</v>
      </c>
      <c r="F42" s="128">
        <v>101022438</v>
      </c>
      <c r="G42" s="127" t="s">
        <v>1678</v>
      </c>
    </row>
    <row r="43" spans="1:7" x14ac:dyDescent="0.2">
      <c r="A43" s="127" t="s">
        <v>1770</v>
      </c>
      <c r="B43" s="127" t="s">
        <v>1768</v>
      </c>
      <c r="C43" s="127" t="s">
        <v>1771</v>
      </c>
      <c r="D43" s="127" t="s">
        <v>1754</v>
      </c>
      <c r="E43" s="128">
        <v>101022395</v>
      </c>
      <c r="F43" s="128">
        <v>101022449</v>
      </c>
      <c r="G43" s="127" t="s">
        <v>1675</v>
      </c>
    </row>
    <row r="44" spans="1:7" x14ac:dyDescent="0.2">
      <c r="A44" s="127" t="s">
        <v>1772</v>
      </c>
      <c r="B44" s="127" t="s">
        <v>1773</v>
      </c>
      <c r="C44" s="127" t="s">
        <v>1774</v>
      </c>
      <c r="D44" s="127" t="s">
        <v>1754</v>
      </c>
      <c r="E44" s="128">
        <v>168932457</v>
      </c>
      <c r="F44" s="128">
        <v>168932531</v>
      </c>
      <c r="G44" s="127" t="s">
        <v>1675</v>
      </c>
    </row>
    <row r="45" spans="1:7" x14ac:dyDescent="0.2">
      <c r="A45" s="127" t="s">
        <v>1775</v>
      </c>
      <c r="B45" s="127" t="s">
        <v>1776</v>
      </c>
      <c r="C45" s="127" t="s">
        <v>1777</v>
      </c>
      <c r="D45" s="127" t="s">
        <v>1754</v>
      </c>
      <c r="E45" s="128">
        <v>168932463</v>
      </c>
      <c r="F45" s="128">
        <v>168932517</v>
      </c>
      <c r="G45" s="127" t="s">
        <v>1678</v>
      </c>
    </row>
    <row r="46" spans="1:7" x14ac:dyDescent="0.2">
      <c r="A46" s="127" t="s">
        <v>1778</v>
      </c>
      <c r="B46" s="127" t="s">
        <v>1779</v>
      </c>
      <c r="C46" s="127" t="s">
        <v>1780</v>
      </c>
      <c r="D46" s="127" t="s">
        <v>1754</v>
      </c>
      <c r="E46" s="128">
        <v>185807136</v>
      </c>
      <c r="F46" s="128">
        <v>185807205</v>
      </c>
      <c r="G46" s="127" t="s">
        <v>1675</v>
      </c>
    </row>
    <row r="47" spans="1:7" x14ac:dyDescent="0.2">
      <c r="A47" s="127" t="s">
        <v>1781</v>
      </c>
      <c r="B47" s="127" t="s">
        <v>1779</v>
      </c>
      <c r="C47" s="127" t="s">
        <v>1782</v>
      </c>
      <c r="D47" s="127" t="s">
        <v>1754</v>
      </c>
      <c r="E47" s="128">
        <v>185807161</v>
      </c>
      <c r="F47" s="128">
        <v>185807225</v>
      </c>
      <c r="G47" s="127" t="s">
        <v>1678</v>
      </c>
    </row>
    <row r="48" spans="1:7" x14ac:dyDescent="0.2">
      <c r="A48" s="127" t="s">
        <v>1783</v>
      </c>
      <c r="B48" s="127" t="s">
        <v>1784</v>
      </c>
      <c r="C48" s="127" t="s">
        <v>1785</v>
      </c>
      <c r="D48" s="127" t="s">
        <v>1754</v>
      </c>
      <c r="E48" s="128">
        <v>191296097</v>
      </c>
      <c r="F48" s="128">
        <v>191296170</v>
      </c>
      <c r="G48" s="127" t="s">
        <v>1675</v>
      </c>
    </row>
    <row r="49" spans="1:7" x14ac:dyDescent="0.2">
      <c r="A49" s="127" t="s">
        <v>1786</v>
      </c>
      <c r="B49" s="127" t="s">
        <v>1787</v>
      </c>
      <c r="C49" s="127" t="s">
        <v>1788</v>
      </c>
      <c r="D49" s="127" t="s">
        <v>1754</v>
      </c>
      <c r="E49" s="128">
        <v>191296146</v>
      </c>
      <c r="F49" s="128">
        <v>191296212</v>
      </c>
      <c r="G49" s="127" t="s">
        <v>1678</v>
      </c>
    </row>
    <row r="50" spans="1:7" x14ac:dyDescent="0.2">
      <c r="A50" s="127" t="s">
        <v>1789</v>
      </c>
      <c r="B50" s="127" t="s">
        <v>1790</v>
      </c>
      <c r="C50" s="127" t="s">
        <v>1791</v>
      </c>
      <c r="D50" s="127" t="s">
        <v>1754</v>
      </c>
      <c r="E50" s="128">
        <v>217830343</v>
      </c>
      <c r="F50" s="128">
        <v>217830427</v>
      </c>
      <c r="G50" s="127" t="s">
        <v>1675</v>
      </c>
    </row>
    <row r="51" spans="1:7" x14ac:dyDescent="0.2">
      <c r="A51" s="127" t="s">
        <v>1792</v>
      </c>
      <c r="B51" s="127" t="s">
        <v>1790</v>
      </c>
      <c r="C51" s="127" t="s">
        <v>1793</v>
      </c>
      <c r="D51" s="127" t="s">
        <v>1754</v>
      </c>
      <c r="E51" s="128">
        <v>217830360</v>
      </c>
      <c r="F51" s="128">
        <v>217830440</v>
      </c>
      <c r="G51" s="127" t="s">
        <v>1678</v>
      </c>
    </row>
    <row r="52" spans="1:7" x14ac:dyDescent="0.2">
      <c r="A52" s="127" t="s">
        <v>1794</v>
      </c>
      <c r="B52" s="127" t="s">
        <v>1776</v>
      </c>
      <c r="C52" s="127" t="s">
        <v>1795</v>
      </c>
      <c r="D52" s="127" t="s">
        <v>1754</v>
      </c>
      <c r="E52" s="128">
        <v>227032247</v>
      </c>
      <c r="F52" s="128">
        <v>227032316</v>
      </c>
      <c r="G52" s="127" t="s">
        <v>1675</v>
      </c>
    </row>
    <row r="53" spans="1:7" x14ac:dyDescent="0.2">
      <c r="A53" s="127" t="s">
        <v>1796</v>
      </c>
      <c r="B53" s="127" t="s">
        <v>1773</v>
      </c>
      <c r="C53" s="127" t="s">
        <v>1797</v>
      </c>
      <c r="D53" s="127" t="s">
        <v>1754</v>
      </c>
      <c r="E53" s="128">
        <v>227032248</v>
      </c>
      <c r="F53" s="128">
        <v>227032322</v>
      </c>
      <c r="G53" s="127" t="s">
        <v>1678</v>
      </c>
    </row>
    <row r="54" spans="1:7" x14ac:dyDescent="0.2">
      <c r="A54" s="127" t="s">
        <v>1798</v>
      </c>
      <c r="B54" s="127" t="s">
        <v>1799</v>
      </c>
      <c r="C54" s="127" t="s">
        <v>1800</v>
      </c>
      <c r="D54" s="127" t="s">
        <v>1754</v>
      </c>
      <c r="E54" s="128">
        <v>238654899</v>
      </c>
      <c r="F54" s="128">
        <v>238654973</v>
      </c>
      <c r="G54" s="127" t="s">
        <v>1678</v>
      </c>
    </row>
    <row r="55" spans="1:7" x14ac:dyDescent="0.2">
      <c r="A55" s="127" t="s">
        <v>1801</v>
      </c>
      <c r="B55" s="127" t="s">
        <v>1799</v>
      </c>
      <c r="C55" s="127" t="s">
        <v>1802</v>
      </c>
      <c r="D55" s="127" t="s">
        <v>1754</v>
      </c>
      <c r="E55" s="128">
        <v>238654905</v>
      </c>
      <c r="F55" s="128">
        <v>238654974</v>
      </c>
      <c r="G55" s="127" t="s">
        <v>1675</v>
      </c>
    </row>
    <row r="56" spans="1:7" x14ac:dyDescent="0.2">
      <c r="A56" s="127" t="s">
        <v>1803</v>
      </c>
      <c r="B56" s="127" t="s">
        <v>1804</v>
      </c>
      <c r="C56" s="127" t="s">
        <v>1805</v>
      </c>
      <c r="D56" s="127" t="s">
        <v>1806</v>
      </c>
      <c r="E56" s="128">
        <v>920040</v>
      </c>
      <c r="F56" s="128">
        <v>920104</v>
      </c>
      <c r="G56" s="127" t="s">
        <v>1675</v>
      </c>
    </row>
    <row r="57" spans="1:7" x14ac:dyDescent="0.2">
      <c r="A57" s="127" t="s">
        <v>1807</v>
      </c>
      <c r="B57" s="127" t="s">
        <v>1804</v>
      </c>
      <c r="C57" s="127" t="s">
        <v>1808</v>
      </c>
      <c r="D57" s="127" t="s">
        <v>1806</v>
      </c>
      <c r="E57" s="128">
        <v>920053</v>
      </c>
      <c r="F57" s="128">
        <v>920132</v>
      </c>
      <c r="G57" s="127" t="s">
        <v>1678</v>
      </c>
    </row>
    <row r="58" spans="1:7" x14ac:dyDescent="0.2">
      <c r="A58" s="127" t="s">
        <v>1809</v>
      </c>
      <c r="B58" s="127" t="s">
        <v>1810</v>
      </c>
      <c r="C58" s="127" t="s">
        <v>1811</v>
      </c>
      <c r="D58" s="127" t="s">
        <v>1806</v>
      </c>
      <c r="E58" s="128">
        <v>4362025</v>
      </c>
      <c r="F58" s="128">
        <v>4362104</v>
      </c>
      <c r="G58" s="127" t="s">
        <v>1675</v>
      </c>
    </row>
    <row r="59" spans="1:7" x14ac:dyDescent="0.2">
      <c r="A59" s="127" t="s">
        <v>1812</v>
      </c>
      <c r="B59" s="127" t="s">
        <v>1810</v>
      </c>
      <c r="C59" s="127" t="s">
        <v>1813</v>
      </c>
      <c r="D59" s="127" t="s">
        <v>1806</v>
      </c>
      <c r="E59" s="128">
        <v>4362028</v>
      </c>
      <c r="F59" s="128">
        <v>4362107</v>
      </c>
      <c r="G59" s="127" t="s">
        <v>1678</v>
      </c>
    </row>
    <row r="60" spans="1:7" x14ac:dyDescent="0.2">
      <c r="A60" s="127" t="s">
        <v>1814</v>
      </c>
      <c r="B60" s="127" t="s">
        <v>1815</v>
      </c>
      <c r="C60" s="127" t="s">
        <v>1816</v>
      </c>
      <c r="D60" s="127" t="s">
        <v>1806</v>
      </c>
      <c r="E60" s="128">
        <v>10844213</v>
      </c>
      <c r="F60" s="128">
        <v>10844292</v>
      </c>
      <c r="G60" s="127" t="s">
        <v>1675</v>
      </c>
    </row>
    <row r="61" spans="1:7" x14ac:dyDescent="0.2">
      <c r="A61" s="127" t="s">
        <v>1817</v>
      </c>
      <c r="B61" s="127" t="s">
        <v>1815</v>
      </c>
      <c r="C61" s="127" t="s">
        <v>1818</v>
      </c>
      <c r="D61" s="127" t="s">
        <v>1806</v>
      </c>
      <c r="E61" s="128">
        <v>10844231</v>
      </c>
      <c r="F61" s="128">
        <v>10844310</v>
      </c>
      <c r="G61" s="127" t="s">
        <v>1678</v>
      </c>
    </row>
    <row r="62" spans="1:7" x14ac:dyDescent="0.2">
      <c r="A62" s="127" t="s">
        <v>1819</v>
      </c>
      <c r="B62" s="127" t="s">
        <v>1820</v>
      </c>
      <c r="C62" s="127" t="s">
        <v>1821</v>
      </c>
      <c r="D62" s="127" t="s">
        <v>1806</v>
      </c>
      <c r="E62" s="128">
        <v>14714013</v>
      </c>
      <c r="F62" s="128">
        <v>14714087</v>
      </c>
      <c r="G62" s="127" t="s">
        <v>1675</v>
      </c>
    </row>
    <row r="63" spans="1:7" x14ac:dyDescent="0.2">
      <c r="A63" s="127" t="s">
        <v>1822</v>
      </c>
      <c r="B63" s="127" t="s">
        <v>1820</v>
      </c>
      <c r="C63" s="127" t="s">
        <v>1823</v>
      </c>
      <c r="D63" s="127" t="s">
        <v>1806</v>
      </c>
      <c r="E63" s="128">
        <v>14714038</v>
      </c>
      <c r="F63" s="128">
        <v>14714115</v>
      </c>
      <c r="G63" s="127" t="s">
        <v>1678</v>
      </c>
    </row>
    <row r="64" spans="1:7" x14ac:dyDescent="0.2">
      <c r="A64" s="127" t="s">
        <v>1824</v>
      </c>
      <c r="B64" s="127" t="s">
        <v>1825</v>
      </c>
      <c r="C64" s="127" t="s">
        <v>1826</v>
      </c>
      <c r="D64" s="127" t="s">
        <v>1806</v>
      </c>
      <c r="E64" s="128">
        <v>101244260</v>
      </c>
      <c r="F64" s="128">
        <v>101244338</v>
      </c>
      <c r="G64" s="127" t="s">
        <v>1675</v>
      </c>
    </row>
    <row r="65" spans="1:7" x14ac:dyDescent="0.2">
      <c r="A65" s="127" t="s">
        <v>1827</v>
      </c>
      <c r="B65" s="127" t="s">
        <v>1825</v>
      </c>
      <c r="C65" s="127" t="s">
        <v>1828</v>
      </c>
      <c r="D65" s="127" t="s">
        <v>1806</v>
      </c>
      <c r="E65" s="128">
        <v>101244271</v>
      </c>
      <c r="F65" s="128">
        <v>101244350</v>
      </c>
      <c r="G65" s="127" t="s">
        <v>1678</v>
      </c>
    </row>
    <row r="66" spans="1:7" x14ac:dyDescent="0.2">
      <c r="A66" s="127" t="s">
        <v>1829</v>
      </c>
      <c r="B66" s="127" t="s">
        <v>1830</v>
      </c>
      <c r="C66" s="127" t="s">
        <v>1831</v>
      </c>
      <c r="D66" s="127" t="s">
        <v>1806</v>
      </c>
      <c r="E66" s="128">
        <v>122540718</v>
      </c>
      <c r="F66" s="128">
        <v>122540797</v>
      </c>
      <c r="G66" s="127" t="s">
        <v>1675</v>
      </c>
    </row>
    <row r="67" spans="1:7" x14ac:dyDescent="0.2">
      <c r="A67" s="127" t="s">
        <v>1832</v>
      </c>
      <c r="B67" s="127" t="s">
        <v>1830</v>
      </c>
      <c r="C67" s="127" t="s">
        <v>1833</v>
      </c>
      <c r="D67" s="127" t="s">
        <v>1806</v>
      </c>
      <c r="E67" s="128">
        <v>122540733</v>
      </c>
      <c r="F67" s="128">
        <v>122540797</v>
      </c>
      <c r="G67" s="127" t="s">
        <v>1678</v>
      </c>
    </row>
    <row r="68" spans="1:7" x14ac:dyDescent="0.2">
      <c r="A68" s="127" t="s">
        <v>1834</v>
      </c>
      <c r="B68" s="127" t="s">
        <v>1835</v>
      </c>
      <c r="C68" s="127" t="s">
        <v>1836</v>
      </c>
      <c r="D68" s="127" t="s">
        <v>1806</v>
      </c>
      <c r="E68" s="128">
        <v>193465973</v>
      </c>
      <c r="F68" s="128">
        <v>193466054</v>
      </c>
      <c r="G68" s="127" t="s">
        <v>1675</v>
      </c>
    </row>
    <row r="69" spans="1:7" x14ac:dyDescent="0.2">
      <c r="A69" s="127" t="s">
        <v>1837</v>
      </c>
      <c r="B69" s="127" t="s">
        <v>1835</v>
      </c>
      <c r="C69" s="127" t="s">
        <v>1838</v>
      </c>
      <c r="D69" s="127" t="s">
        <v>1806</v>
      </c>
      <c r="E69" s="128">
        <v>193466021</v>
      </c>
      <c r="F69" s="128">
        <v>193466076</v>
      </c>
      <c r="G69" s="127" t="s">
        <v>1678</v>
      </c>
    </row>
    <row r="70" spans="1:7" x14ac:dyDescent="0.2">
      <c r="A70" s="127" t="s">
        <v>1839</v>
      </c>
      <c r="B70" s="127" t="s">
        <v>1840</v>
      </c>
      <c r="C70" s="127" t="s">
        <v>1841</v>
      </c>
      <c r="D70" s="127" t="s">
        <v>1806</v>
      </c>
      <c r="E70" s="128">
        <v>193491336</v>
      </c>
      <c r="F70" s="128">
        <v>193491410</v>
      </c>
      <c r="G70" s="127" t="s">
        <v>1675</v>
      </c>
    </row>
    <row r="71" spans="1:7" x14ac:dyDescent="0.2">
      <c r="A71" s="127" t="s">
        <v>1842</v>
      </c>
      <c r="B71" s="127" t="s">
        <v>1840</v>
      </c>
      <c r="C71" s="127" t="s">
        <v>1843</v>
      </c>
      <c r="D71" s="127" t="s">
        <v>1806</v>
      </c>
      <c r="E71" s="128">
        <v>193491368</v>
      </c>
      <c r="F71" s="128">
        <v>193491445</v>
      </c>
      <c r="G71" s="127" t="s">
        <v>1678</v>
      </c>
    </row>
    <row r="72" spans="1:7" x14ac:dyDescent="0.2">
      <c r="A72" s="127" t="s">
        <v>1844</v>
      </c>
      <c r="B72" s="127" t="s">
        <v>1845</v>
      </c>
      <c r="C72" s="127" t="s">
        <v>1846</v>
      </c>
      <c r="D72" s="127" t="s">
        <v>1847</v>
      </c>
      <c r="E72" s="128">
        <v>5748135</v>
      </c>
      <c r="F72" s="128">
        <v>5748214</v>
      </c>
      <c r="G72" s="127" t="s">
        <v>1678</v>
      </c>
    </row>
    <row r="73" spans="1:7" x14ac:dyDescent="0.2">
      <c r="A73" s="127" t="s">
        <v>1848</v>
      </c>
      <c r="B73" s="127" t="s">
        <v>1845</v>
      </c>
      <c r="C73" s="127" t="s">
        <v>1849</v>
      </c>
      <c r="D73" s="127" t="s">
        <v>1847</v>
      </c>
      <c r="E73" s="128">
        <v>5748159</v>
      </c>
      <c r="F73" s="128">
        <v>5748213</v>
      </c>
      <c r="G73" s="127" t="s">
        <v>1675</v>
      </c>
    </row>
    <row r="74" spans="1:7" x14ac:dyDescent="0.2">
      <c r="A74" s="127" t="s">
        <v>1850</v>
      </c>
      <c r="B74" s="127" t="s">
        <v>1851</v>
      </c>
      <c r="C74" s="127" t="s">
        <v>1852</v>
      </c>
      <c r="D74" s="127" t="s">
        <v>1847</v>
      </c>
      <c r="E74" s="128">
        <v>10967427</v>
      </c>
      <c r="F74" s="128">
        <v>10967486</v>
      </c>
      <c r="G74" s="127" t="s">
        <v>1675</v>
      </c>
    </row>
    <row r="75" spans="1:7" x14ac:dyDescent="0.2">
      <c r="A75" s="127" t="s">
        <v>1853</v>
      </c>
      <c r="B75" s="127" t="s">
        <v>1851</v>
      </c>
      <c r="C75" s="127" t="s">
        <v>1854</v>
      </c>
      <c r="D75" s="127" t="s">
        <v>1847</v>
      </c>
      <c r="E75" s="128">
        <v>10967433</v>
      </c>
      <c r="F75" s="128">
        <v>10967492</v>
      </c>
      <c r="G75" s="127" t="s">
        <v>1678</v>
      </c>
    </row>
    <row r="76" spans="1:7" x14ac:dyDescent="0.2">
      <c r="A76" s="127" t="s">
        <v>1855</v>
      </c>
      <c r="B76" s="127" t="s">
        <v>1856</v>
      </c>
      <c r="C76" s="127" t="s">
        <v>1857</v>
      </c>
      <c r="D76" s="127" t="s">
        <v>1847</v>
      </c>
      <c r="E76" s="128">
        <v>38774858</v>
      </c>
      <c r="F76" s="128">
        <v>38774910</v>
      </c>
      <c r="G76" s="127" t="s">
        <v>1678</v>
      </c>
    </row>
    <row r="77" spans="1:7" x14ac:dyDescent="0.2">
      <c r="A77" s="127" t="s">
        <v>1858</v>
      </c>
      <c r="B77" s="127" t="s">
        <v>1856</v>
      </c>
      <c r="C77" s="127" t="s">
        <v>1859</v>
      </c>
      <c r="D77" s="127" t="s">
        <v>1847</v>
      </c>
      <c r="E77" s="128">
        <v>38774870</v>
      </c>
      <c r="F77" s="128">
        <v>38774949</v>
      </c>
      <c r="G77" s="127" t="s">
        <v>1675</v>
      </c>
    </row>
    <row r="78" spans="1:7" x14ac:dyDescent="0.2">
      <c r="A78" s="127" t="s">
        <v>1860</v>
      </c>
      <c r="B78" s="127" t="s">
        <v>1861</v>
      </c>
      <c r="C78" s="127" t="s">
        <v>1862</v>
      </c>
      <c r="D78" s="127" t="s">
        <v>1847</v>
      </c>
      <c r="E78" s="128">
        <v>78522649</v>
      </c>
      <c r="F78" s="128">
        <v>78522703</v>
      </c>
      <c r="G78" s="127" t="s">
        <v>1675</v>
      </c>
    </row>
    <row r="79" spans="1:7" x14ac:dyDescent="0.2">
      <c r="A79" s="127" t="s">
        <v>1863</v>
      </c>
      <c r="B79" s="127" t="s">
        <v>1861</v>
      </c>
      <c r="C79" s="127" t="s">
        <v>1864</v>
      </c>
      <c r="D79" s="127" t="s">
        <v>1847</v>
      </c>
      <c r="E79" s="128">
        <v>78522667</v>
      </c>
      <c r="F79" s="128">
        <v>78522746</v>
      </c>
      <c r="G79" s="127" t="s">
        <v>1678</v>
      </c>
    </row>
    <row r="80" spans="1:7" x14ac:dyDescent="0.2">
      <c r="A80" s="127" t="s">
        <v>1865</v>
      </c>
      <c r="B80" s="127" t="s">
        <v>1866</v>
      </c>
      <c r="C80" s="127" t="s">
        <v>1867</v>
      </c>
      <c r="D80" s="127" t="s">
        <v>1847</v>
      </c>
      <c r="E80" s="128">
        <v>86769821</v>
      </c>
      <c r="F80" s="128">
        <v>86769883</v>
      </c>
      <c r="G80" s="127" t="s">
        <v>1675</v>
      </c>
    </row>
    <row r="81" spans="1:7" x14ac:dyDescent="0.2">
      <c r="A81" s="127" t="s">
        <v>1868</v>
      </c>
      <c r="B81" s="127" t="s">
        <v>1866</v>
      </c>
      <c r="C81" s="127" t="s">
        <v>1869</v>
      </c>
      <c r="D81" s="127" t="s">
        <v>1847</v>
      </c>
      <c r="E81" s="128">
        <v>86769822</v>
      </c>
      <c r="F81" s="128">
        <v>86769898</v>
      </c>
      <c r="G81" s="127" t="s">
        <v>1678</v>
      </c>
    </row>
    <row r="82" spans="1:7" x14ac:dyDescent="0.2">
      <c r="A82" s="127" t="s">
        <v>1870</v>
      </c>
      <c r="B82" s="127" t="s">
        <v>1871</v>
      </c>
      <c r="C82" s="127" t="s">
        <v>1872</v>
      </c>
      <c r="D82" s="127" t="s">
        <v>1847</v>
      </c>
      <c r="E82" s="128">
        <v>186201132</v>
      </c>
      <c r="F82" s="128">
        <v>186201211</v>
      </c>
      <c r="G82" s="127" t="s">
        <v>1675</v>
      </c>
    </row>
    <row r="83" spans="1:7" x14ac:dyDescent="0.2">
      <c r="A83" s="127" t="s">
        <v>1873</v>
      </c>
      <c r="B83" s="127" t="s">
        <v>1871</v>
      </c>
      <c r="C83" s="127" t="s">
        <v>1874</v>
      </c>
      <c r="D83" s="127" t="s">
        <v>1847</v>
      </c>
      <c r="E83" s="128">
        <v>186201165</v>
      </c>
      <c r="F83" s="128">
        <v>186201244</v>
      </c>
      <c r="G83" s="127" t="s">
        <v>1678</v>
      </c>
    </row>
    <row r="84" spans="1:7" x14ac:dyDescent="0.2">
      <c r="A84" s="127" t="s">
        <v>1875</v>
      </c>
      <c r="B84" s="127" t="s">
        <v>1876</v>
      </c>
      <c r="C84" s="127" t="s">
        <v>1877</v>
      </c>
      <c r="D84" s="127" t="s">
        <v>1847</v>
      </c>
      <c r="E84" s="128">
        <v>189396903</v>
      </c>
      <c r="F84" s="128">
        <v>189396972</v>
      </c>
      <c r="G84" s="127" t="s">
        <v>1675</v>
      </c>
    </row>
    <row r="85" spans="1:7" x14ac:dyDescent="0.2">
      <c r="A85" s="127" t="s">
        <v>1878</v>
      </c>
      <c r="B85" s="127" t="s">
        <v>1876</v>
      </c>
      <c r="C85" s="127" t="s">
        <v>1879</v>
      </c>
      <c r="D85" s="127" t="s">
        <v>1847</v>
      </c>
      <c r="E85" s="128">
        <v>189396922</v>
      </c>
      <c r="F85" s="128">
        <v>189396976</v>
      </c>
      <c r="G85" s="127" t="s">
        <v>1678</v>
      </c>
    </row>
    <row r="86" spans="1:7" x14ac:dyDescent="0.2">
      <c r="A86" s="127" t="s">
        <v>1880</v>
      </c>
      <c r="B86" s="127" t="s">
        <v>1881</v>
      </c>
      <c r="C86" s="127" t="s">
        <v>1882</v>
      </c>
      <c r="D86" s="127" t="s">
        <v>1883</v>
      </c>
      <c r="E86" s="128">
        <v>2879252</v>
      </c>
      <c r="F86" s="128">
        <v>2879321</v>
      </c>
      <c r="G86" s="127" t="s">
        <v>1675</v>
      </c>
    </row>
    <row r="87" spans="1:7" x14ac:dyDescent="0.2">
      <c r="A87" s="127" t="s">
        <v>1884</v>
      </c>
      <c r="B87" s="127" t="s">
        <v>1881</v>
      </c>
      <c r="C87" s="127" t="s">
        <v>1885</v>
      </c>
      <c r="D87" s="127" t="s">
        <v>1883</v>
      </c>
      <c r="E87" s="128">
        <v>2879257</v>
      </c>
      <c r="F87" s="128">
        <v>2879316</v>
      </c>
      <c r="G87" s="127" t="s">
        <v>1678</v>
      </c>
    </row>
    <row r="88" spans="1:7" x14ac:dyDescent="0.2">
      <c r="A88" s="127" t="s">
        <v>1886</v>
      </c>
      <c r="B88" s="127" t="s">
        <v>1887</v>
      </c>
      <c r="C88" s="127" t="s">
        <v>1888</v>
      </c>
      <c r="D88" s="127" t="s">
        <v>1883</v>
      </c>
      <c r="E88" s="128">
        <v>73123755</v>
      </c>
      <c r="F88" s="128">
        <v>73123814</v>
      </c>
      <c r="G88" s="127" t="s">
        <v>1678</v>
      </c>
    </row>
    <row r="89" spans="1:7" x14ac:dyDescent="0.2">
      <c r="A89" s="127" t="s">
        <v>1889</v>
      </c>
      <c r="B89" s="127" t="s">
        <v>1887</v>
      </c>
      <c r="C89" s="127" t="s">
        <v>1890</v>
      </c>
      <c r="D89" s="127" t="s">
        <v>1883</v>
      </c>
      <c r="E89" s="128">
        <v>73123787</v>
      </c>
      <c r="F89" s="128">
        <v>73123859</v>
      </c>
      <c r="G89" s="127" t="s">
        <v>1675</v>
      </c>
    </row>
    <row r="90" spans="1:7" x14ac:dyDescent="0.2">
      <c r="A90" s="127" t="s">
        <v>1891</v>
      </c>
      <c r="B90" s="127" t="s">
        <v>1892</v>
      </c>
      <c r="C90" s="127" t="s">
        <v>1893</v>
      </c>
      <c r="D90" s="127" t="s">
        <v>1883</v>
      </c>
      <c r="E90" s="128">
        <v>83538753</v>
      </c>
      <c r="F90" s="128">
        <v>83538827</v>
      </c>
      <c r="G90" s="127" t="s">
        <v>1675</v>
      </c>
    </row>
    <row r="91" spans="1:7" x14ac:dyDescent="0.2">
      <c r="A91" s="127" t="s">
        <v>1894</v>
      </c>
      <c r="B91" s="127" t="s">
        <v>1892</v>
      </c>
      <c r="C91" s="127" t="s">
        <v>1895</v>
      </c>
      <c r="D91" s="127" t="s">
        <v>1883</v>
      </c>
      <c r="E91" s="128">
        <v>83538785</v>
      </c>
      <c r="F91" s="128">
        <v>83538864</v>
      </c>
      <c r="G91" s="127" t="s">
        <v>1678</v>
      </c>
    </row>
    <row r="92" spans="1:7" x14ac:dyDescent="0.2">
      <c r="A92" s="127" t="s">
        <v>1896</v>
      </c>
      <c r="B92" s="127" t="s">
        <v>1897</v>
      </c>
      <c r="C92" s="127" t="s">
        <v>1898</v>
      </c>
      <c r="D92" s="127" t="s">
        <v>1883</v>
      </c>
      <c r="E92" s="128">
        <v>96909684</v>
      </c>
      <c r="F92" s="128">
        <v>96909764</v>
      </c>
      <c r="G92" s="127" t="s">
        <v>1675</v>
      </c>
    </row>
    <row r="93" spans="1:7" x14ac:dyDescent="0.2">
      <c r="A93" s="127" t="s">
        <v>1899</v>
      </c>
      <c r="B93" s="127" t="s">
        <v>1897</v>
      </c>
      <c r="C93" s="127" t="s">
        <v>1900</v>
      </c>
      <c r="D93" s="127" t="s">
        <v>1883</v>
      </c>
      <c r="E93" s="128">
        <v>96909695</v>
      </c>
      <c r="F93" s="128">
        <v>96909774</v>
      </c>
      <c r="G93" s="127" t="s">
        <v>1678</v>
      </c>
    </row>
    <row r="94" spans="1:7" x14ac:dyDescent="0.2">
      <c r="A94" s="127" t="s">
        <v>1901</v>
      </c>
      <c r="B94" s="127" t="s">
        <v>1902</v>
      </c>
      <c r="C94" s="127" t="s">
        <v>1903</v>
      </c>
      <c r="D94" s="127" t="s">
        <v>1883</v>
      </c>
      <c r="E94" s="128">
        <v>151563471</v>
      </c>
      <c r="F94" s="128">
        <v>151563550</v>
      </c>
      <c r="G94" s="127" t="s">
        <v>1675</v>
      </c>
    </row>
    <row r="95" spans="1:7" x14ac:dyDescent="0.2">
      <c r="A95" s="127" t="s">
        <v>1904</v>
      </c>
      <c r="B95" s="127" t="s">
        <v>1902</v>
      </c>
      <c r="C95" s="127" t="s">
        <v>1905</v>
      </c>
      <c r="D95" s="127" t="s">
        <v>1883</v>
      </c>
      <c r="E95" s="128">
        <v>151563496</v>
      </c>
      <c r="F95" s="128">
        <v>151563570</v>
      </c>
      <c r="G95" s="127" t="s">
        <v>1678</v>
      </c>
    </row>
    <row r="96" spans="1:7" x14ac:dyDescent="0.2">
      <c r="A96" s="127" t="s">
        <v>1906</v>
      </c>
      <c r="B96" s="127" t="s">
        <v>1907</v>
      </c>
      <c r="C96" s="127" t="s">
        <v>1908</v>
      </c>
      <c r="D96" s="127" t="s">
        <v>1883</v>
      </c>
      <c r="E96" s="128">
        <v>170258107</v>
      </c>
      <c r="F96" s="128">
        <v>170258186</v>
      </c>
      <c r="G96" s="127" t="s">
        <v>1675</v>
      </c>
    </row>
    <row r="97" spans="1:7" x14ac:dyDescent="0.2">
      <c r="A97" s="127" t="s">
        <v>1909</v>
      </c>
      <c r="B97" s="127" t="s">
        <v>1907</v>
      </c>
      <c r="C97" s="127" t="s">
        <v>1910</v>
      </c>
      <c r="D97" s="127" t="s">
        <v>1883</v>
      </c>
      <c r="E97" s="128">
        <v>170258156</v>
      </c>
      <c r="F97" s="128">
        <v>170258240</v>
      </c>
      <c r="G97" s="127" t="s">
        <v>1678</v>
      </c>
    </row>
    <row r="98" spans="1:7" x14ac:dyDescent="0.2">
      <c r="A98" s="127" t="s">
        <v>1911</v>
      </c>
      <c r="B98" s="127" t="s">
        <v>1912</v>
      </c>
      <c r="C98" s="127" t="s">
        <v>1913</v>
      </c>
      <c r="D98" s="127" t="s">
        <v>1883</v>
      </c>
      <c r="E98" s="128">
        <v>175351619</v>
      </c>
      <c r="F98" s="128">
        <v>175351693</v>
      </c>
      <c r="G98" s="127" t="s">
        <v>1675</v>
      </c>
    </row>
    <row r="99" spans="1:7" x14ac:dyDescent="0.2">
      <c r="A99" s="127" t="s">
        <v>1914</v>
      </c>
      <c r="B99" s="127" t="s">
        <v>1912</v>
      </c>
      <c r="C99" s="127" t="s">
        <v>1915</v>
      </c>
      <c r="D99" s="127" t="s">
        <v>1883</v>
      </c>
      <c r="E99" s="128">
        <v>175351665</v>
      </c>
      <c r="F99" s="128">
        <v>175351724</v>
      </c>
      <c r="G99" s="127" t="s">
        <v>1678</v>
      </c>
    </row>
    <row r="100" spans="1:7" x14ac:dyDescent="0.2">
      <c r="A100" s="127" t="s">
        <v>1916</v>
      </c>
      <c r="B100" s="127" t="s">
        <v>1917</v>
      </c>
      <c r="C100" s="127" t="s">
        <v>1918</v>
      </c>
      <c r="D100" s="127" t="s">
        <v>1919</v>
      </c>
      <c r="E100" s="128">
        <v>96610640</v>
      </c>
      <c r="F100" s="128">
        <v>96610719</v>
      </c>
      <c r="G100" s="127" t="s">
        <v>1678</v>
      </c>
    </row>
    <row r="101" spans="1:7" x14ac:dyDescent="0.2">
      <c r="A101" s="127" t="s">
        <v>1920</v>
      </c>
      <c r="B101" s="127" t="s">
        <v>1917</v>
      </c>
      <c r="C101" s="127" t="s">
        <v>1921</v>
      </c>
      <c r="D101" s="127" t="s">
        <v>1919</v>
      </c>
      <c r="E101" s="128">
        <v>96610671</v>
      </c>
      <c r="F101" s="128">
        <v>96610740</v>
      </c>
      <c r="G101" s="127" t="s">
        <v>1678</v>
      </c>
    </row>
    <row r="102" spans="1:7" x14ac:dyDescent="0.2">
      <c r="A102" s="127" t="s">
        <v>1922</v>
      </c>
      <c r="B102" s="127" t="s">
        <v>1923</v>
      </c>
      <c r="C102" s="127" t="s">
        <v>1924</v>
      </c>
      <c r="D102" s="127" t="s">
        <v>1919</v>
      </c>
      <c r="E102" s="128">
        <v>146433963</v>
      </c>
      <c r="F102" s="128">
        <v>146434027</v>
      </c>
      <c r="G102" s="127" t="s">
        <v>1675</v>
      </c>
    </row>
    <row r="103" spans="1:7" x14ac:dyDescent="0.2">
      <c r="A103" s="127" t="s">
        <v>1925</v>
      </c>
      <c r="B103" s="127" t="s">
        <v>1923</v>
      </c>
      <c r="C103" s="127" t="s">
        <v>1926</v>
      </c>
      <c r="D103" s="127" t="s">
        <v>1919</v>
      </c>
      <c r="E103" s="128">
        <v>146433986</v>
      </c>
      <c r="F103" s="128">
        <v>146434050</v>
      </c>
      <c r="G103" s="127" t="s">
        <v>1678</v>
      </c>
    </row>
    <row r="104" spans="1:7" x14ac:dyDescent="0.2">
      <c r="A104" s="127" t="s">
        <v>1927</v>
      </c>
      <c r="B104" s="127" t="s">
        <v>1928</v>
      </c>
      <c r="C104" s="127" t="s">
        <v>1929</v>
      </c>
      <c r="D104" s="127" t="s">
        <v>1919</v>
      </c>
      <c r="E104" s="128">
        <v>164624245</v>
      </c>
      <c r="F104" s="128">
        <v>164624304</v>
      </c>
      <c r="G104" s="127" t="s">
        <v>1675</v>
      </c>
    </row>
    <row r="105" spans="1:7" x14ac:dyDescent="0.2">
      <c r="A105" s="127" t="s">
        <v>1930</v>
      </c>
      <c r="B105" s="127" t="s">
        <v>1928</v>
      </c>
      <c r="C105" s="127" t="s">
        <v>1931</v>
      </c>
      <c r="D105" s="127" t="s">
        <v>1919</v>
      </c>
      <c r="E105" s="128">
        <v>164624250</v>
      </c>
      <c r="F105" s="128">
        <v>164624304</v>
      </c>
      <c r="G105" s="127" t="s">
        <v>1678</v>
      </c>
    </row>
    <row r="106" spans="1:7" x14ac:dyDescent="0.2">
      <c r="A106" s="127" t="s">
        <v>1932</v>
      </c>
      <c r="B106" s="127" t="s">
        <v>1933</v>
      </c>
      <c r="C106" s="127" t="s">
        <v>1934</v>
      </c>
      <c r="D106" s="127" t="s">
        <v>1935</v>
      </c>
      <c r="E106" s="128">
        <v>4860411</v>
      </c>
      <c r="F106" s="128">
        <v>4860480</v>
      </c>
      <c r="G106" s="127" t="s">
        <v>1675</v>
      </c>
    </row>
    <row r="107" spans="1:7" x14ac:dyDescent="0.2">
      <c r="A107" s="127" t="s">
        <v>1936</v>
      </c>
      <c r="B107" s="127" t="s">
        <v>1933</v>
      </c>
      <c r="C107" s="127" t="s">
        <v>1937</v>
      </c>
      <c r="D107" s="127" t="s">
        <v>1935</v>
      </c>
      <c r="E107" s="128">
        <v>4860438</v>
      </c>
      <c r="F107" s="128">
        <v>4860492</v>
      </c>
      <c r="G107" s="127" t="s">
        <v>1678</v>
      </c>
    </row>
    <row r="108" spans="1:7" x14ac:dyDescent="0.2">
      <c r="A108" s="127" t="s">
        <v>1938</v>
      </c>
      <c r="B108" s="127" t="s">
        <v>1939</v>
      </c>
      <c r="C108" s="127" t="s">
        <v>1940</v>
      </c>
      <c r="D108" s="127" t="s">
        <v>1935</v>
      </c>
      <c r="E108" s="128">
        <v>48410530</v>
      </c>
      <c r="F108" s="128">
        <v>48410589</v>
      </c>
      <c r="G108" s="127" t="s">
        <v>1675</v>
      </c>
    </row>
    <row r="109" spans="1:7" x14ac:dyDescent="0.2">
      <c r="A109" s="127" t="s">
        <v>1941</v>
      </c>
      <c r="B109" s="127" t="s">
        <v>1939</v>
      </c>
      <c r="C109" s="127" t="s">
        <v>1942</v>
      </c>
      <c r="D109" s="127" t="s">
        <v>1935</v>
      </c>
      <c r="E109" s="128">
        <v>48410550</v>
      </c>
      <c r="F109" s="128">
        <v>48410614</v>
      </c>
      <c r="G109" s="127" t="s">
        <v>1678</v>
      </c>
    </row>
    <row r="110" spans="1:7" x14ac:dyDescent="0.2">
      <c r="A110" s="127" t="s">
        <v>1943</v>
      </c>
      <c r="B110" s="127" t="s">
        <v>1944</v>
      </c>
      <c r="C110" s="127" t="s">
        <v>1945</v>
      </c>
      <c r="D110" s="127" t="s">
        <v>1935</v>
      </c>
      <c r="E110" s="128">
        <v>51029214</v>
      </c>
      <c r="F110" s="128">
        <v>51029297</v>
      </c>
      <c r="G110" s="127" t="s">
        <v>1675</v>
      </c>
    </row>
    <row r="111" spans="1:7" x14ac:dyDescent="0.2">
      <c r="A111" s="127" t="s">
        <v>1946</v>
      </c>
      <c r="B111" s="127" t="s">
        <v>1944</v>
      </c>
      <c r="C111" s="127" t="s">
        <v>1947</v>
      </c>
      <c r="D111" s="127" t="s">
        <v>1935</v>
      </c>
      <c r="E111" s="128">
        <v>51029269</v>
      </c>
      <c r="F111" s="128">
        <v>51029323</v>
      </c>
      <c r="G111" s="127" t="s">
        <v>1678</v>
      </c>
    </row>
    <row r="112" spans="1:7" x14ac:dyDescent="0.2">
      <c r="A112" s="127" t="s">
        <v>1948</v>
      </c>
      <c r="B112" s="127" t="s">
        <v>1949</v>
      </c>
      <c r="C112" s="127" t="s">
        <v>1950</v>
      </c>
      <c r="D112" s="127" t="s">
        <v>1935</v>
      </c>
      <c r="E112" s="128">
        <v>156198114</v>
      </c>
      <c r="F112" s="128">
        <v>156198173</v>
      </c>
      <c r="G112" s="127" t="s">
        <v>1678</v>
      </c>
    </row>
    <row r="113" spans="1:7" x14ac:dyDescent="0.2">
      <c r="A113" s="127" t="s">
        <v>1951</v>
      </c>
      <c r="B113" s="127" t="s">
        <v>1949</v>
      </c>
      <c r="C113" s="127" t="s">
        <v>1952</v>
      </c>
      <c r="D113" s="127" t="s">
        <v>1935</v>
      </c>
      <c r="E113" s="128">
        <v>156198114</v>
      </c>
      <c r="F113" s="128">
        <v>156198173</v>
      </c>
      <c r="G113" s="127" t="s">
        <v>1675</v>
      </c>
    </row>
    <row r="114" spans="1:7" x14ac:dyDescent="0.2">
      <c r="A114" s="127" t="s">
        <v>1953</v>
      </c>
      <c r="B114" s="127" t="s">
        <v>1954</v>
      </c>
      <c r="C114" s="127" t="s">
        <v>1955</v>
      </c>
      <c r="D114" s="127" t="s">
        <v>1935</v>
      </c>
      <c r="E114" s="128">
        <v>156969505</v>
      </c>
      <c r="F114" s="128">
        <v>156969584</v>
      </c>
      <c r="G114" s="127" t="s">
        <v>1675</v>
      </c>
    </row>
    <row r="115" spans="1:7" x14ac:dyDescent="0.2">
      <c r="A115" s="127" t="s">
        <v>1956</v>
      </c>
      <c r="B115" s="127" t="s">
        <v>1954</v>
      </c>
      <c r="C115" s="127" t="s">
        <v>1957</v>
      </c>
      <c r="D115" s="127" t="s">
        <v>1935</v>
      </c>
      <c r="E115" s="128">
        <v>156969518</v>
      </c>
      <c r="F115" s="128">
        <v>156969599</v>
      </c>
      <c r="G115" s="127" t="s">
        <v>1678</v>
      </c>
    </row>
    <row r="116" spans="1:7" x14ac:dyDescent="0.2">
      <c r="A116" s="127" t="s">
        <v>1958</v>
      </c>
      <c r="B116" s="127" t="s">
        <v>1959</v>
      </c>
      <c r="C116" s="127" t="s">
        <v>1960</v>
      </c>
      <c r="D116" s="127" t="s">
        <v>1961</v>
      </c>
      <c r="E116" s="128">
        <v>1427431</v>
      </c>
      <c r="F116" s="128">
        <v>1427495</v>
      </c>
      <c r="G116" s="127" t="s">
        <v>1675</v>
      </c>
    </row>
    <row r="117" spans="1:7" x14ac:dyDescent="0.2">
      <c r="A117" s="127" t="s">
        <v>1962</v>
      </c>
      <c r="B117" s="127" t="s">
        <v>1959</v>
      </c>
      <c r="C117" s="127" t="s">
        <v>1963</v>
      </c>
      <c r="D117" s="127" t="s">
        <v>1961</v>
      </c>
      <c r="E117" s="128">
        <v>1427438</v>
      </c>
      <c r="F117" s="128">
        <v>1427497</v>
      </c>
      <c r="G117" s="127" t="s">
        <v>1678</v>
      </c>
    </row>
    <row r="118" spans="1:7" x14ac:dyDescent="0.2">
      <c r="A118" s="127" t="s">
        <v>1964</v>
      </c>
      <c r="B118" s="127" t="s">
        <v>1965</v>
      </c>
      <c r="C118" s="127" t="s">
        <v>1966</v>
      </c>
      <c r="D118" s="127" t="s">
        <v>1961</v>
      </c>
      <c r="E118" s="128">
        <v>1565768</v>
      </c>
      <c r="F118" s="128">
        <v>1565846</v>
      </c>
      <c r="G118" s="127" t="s">
        <v>1675</v>
      </c>
    </row>
    <row r="119" spans="1:7" x14ac:dyDescent="0.2">
      <c r="A119" s="127" t="s">
        <v>1967</v>
      </c>
      <c r="B119" s="127" t="s">
        <v>1965</v>
      </c>
      <c r="C119" s="127" t="s">
        <v>1968</v>
      </c>
      <c r="D119" s="127" t="s">
        <v>1961</v>
      </c>
      <c r="E119" s="128">
        <v>1565815</v>
      </c>
      <c r="F119" s="128">
        <v>1565884</v>
      </c>
      <c r="G119" s="127" t="s">
        <v>1675</v>
      </c>
    </row>
    <row r="120" spans="1:7" x14ac:dyDescent="0.2">
      <c r="A120" s="127" t="s">
        <v>1969</v>
      </c>
      <c r="B120" s="127" t="s">
        <v>1970</v>
      </c>
      <c r="C120" s="127" t="s">
        <v>1971</v>
      </c>
      <c r="D120" s="127" t="s">
        <v>1961</v>
      </c>
      <c r="E120" s="128">
        <v>33498523</v>
      </c>
      <c r="F120" s="128">
        <v>33498582</v>
      </c>
      <c r="G120" s="127" t="s">
        <v>1675</v>
      </c>
    </row>
    <row r="121" spans="1:7" x14ac:dyDescent="0.2">
      <c r="A121" s="127" t="s">
        <v>1972</v>
      </c>
      <c r="B121" s="127" t="s">
        <v>1970</v>
      </c>
      <c r="C121" s="127" t="s">
        <v>1973</v>
      </c>
      <c r="D121" s="127" t="s">
        <v>1961</v>
      </c>
      <c r="E121" s="128">
        <v>33498525</v>
      </c>
      <c r="F121" s="128">
        <v>33498594</v>
      </c>
      <c r="G121" s="127" t="s">
        <v>1678</v>
      </c>
    </row>
    <row r="122" spans="1:7" x14ac:dyDescent="0.2">
      <c r="A122" s="127" t="s">
        <v>1974</v>
      </c>
      <c r="B122" s="127" t="s">
        <v>1975</v>
      </c>
      <c r="C122" s="127" t="s">
        <v>1976</v>
      </c>
      <c r="D122" s="127" t="s">
        <v>1961</v>
      </c>
      <c r="E122" s="128">
        <v>93923692</v>
      </c>
      <c r="F122" s="128">
        <v>93923756</v>
      </c>
      <c r="G122" s="127" t="s">
        <v>1675</v>
      </c>
    </row>
    <row r="123" spans="1:7" x14ac:dyDescent="0.2">
      <c r="A123" s="127" t="s">
        <v>1977</v>
      </c>
      <c r="B123" s="127" t="s">
        <v>1975</v>
      </c>
      <c r="C123" s="127" t="s">
        <v>1978</v>
      </c>
      <c r="D123" s="127" t="s">
        <v>1961</v>
      </c>
      <c r="E123" s="128">
        <v>93923699</v>
      </c>
      <c r="F123" s="128">
        <v>93923758</v>
      </c>
      <c r="G123" s="127" t="s">
        <v>1678</v>
      </c>
    </row>
    <row r="124" spans="1:7" x14ac:dyDescent="0.2">
      <c r="A124" s="127" t="s">
        <v>1979</v>
      </c>
      <c r="B124" s="127" t="s">
        <v>1980</v>
      </c>
      <c r="C124" s="127" t="s">
        <v>1981</v>
      </c>
      <c r="D124" s="127" t="s">
        <v>1961</v>
      </c>
      <c r="E124" s="128">
        <v>120216392</v>
      </c>
      <c r="F124" s="128">
        <v>120216466</v>
      </c>
      <c r="G124" s="127" t="s">
        <v>1675</v>
      </c>
    </row>
    <row r="125" spans="1:7" x14ac:dyDescent="0.2">
      <c r="A125" s="127" t="s">
        <v>1982</v>
      </c>
      <c r="B125" s="127" t="s">
        <v>1980</v>
      </c>
      <c r="C125" s="127" t="s">
        <v>1983</v>
      </c>
      <c r="D125" s="127" t="s">
        <v>1961</v>
      </c>
      <c r="E125" s="128">
        <v>120216404</v>
      </c>
      <c r="F125" s="128">
        <v>120216483</v>
      </c>
      <c r="G125" s="127" t="s">
        <v>1678</v>
      </c>
    </row>
    <row r="126" spans="1:7" x14ac:dyDescent="0.2">
      <c r="A126" s="127" t="s">
        <v>1984</v>
      </c>
      <c r="B126" s="127" t="s">
        <v>1985</v>
      </c>
      <c r="C126" s="127" t="s">
        <v>1986</v>
      </c>
      <c r="D126" s="127" t="s">
        <v>1961</v>
      </c>
      <c r="E126" s="128">
        <v>123975186</v>
      </c>
      <c r="F126" s="128">
        <v>123975250</v>
      </c>
      <c r="G126" s="127" t="s">
        <v>1675</v>
      </c>
    </row>
    <row r="127" spans="1:7" x14ac:dyDescent="0.2">
      <c r="A127" s="127" t="s">
        <v>1987</v>
      </c>
      <c r="B127" s="127" t="s">
        <v>1985</v>
      </c>
      <c r="C127" s="127" t="s">
        <v>1988</v>
      </c>
      <c r="D127" s="127" t="s">
        <v>1961</v>
      </c>
      <c r="E127" s="128">
        <v>123975193</v>
      </c>
      <c r="F127" s="128">
        <v>123975278</v>
      </c>
      <c r="G127" s="127" t="s">
        <v>1678</v>
      </c>
    </row>
    <row r="128" spans="1:7" x14ac:dyDescent="0.2">
      <c r="A128" s="127" t="s">
        <v>1989</v>
      </c>
      <c r="B128" s="127" t="s">
        <v>1990</v>
      </c>
      <c r="C128" s="127" t="s">
        <v>1991</v>
      </c>
      <c r="D128" s="127" t="s">
        <v>1992</v>
      </c>
      <c r="E128" s="128">
        <v>4576630</v>
      </c>
      <c r="F128" s="128">
        <v>4576699</v>
      </c>
      <c r="G128" s="127" t="s">
        <v>1675</v>
      </c>
    </row>
    <row r="129" spans="1:7" x14ac:dyDescent="0.2">
      <c r="A129" s="127" t="s">
        <v>1993</v>
      </c>
      <c r="B129" s="127" t="s">
        <v>1990</v>
      </c>
      <c r="C129" s="127" t="s">
        <v>1994</v>
      </c>
      <c r="D129" s="127" t="s">
        <v>1992</v>
      </c>
      <c r="E129" s="128">
        <v>4576639</v>
      </c>
      <c r="F129" s="128">
        <v>4576713</v>
      </c>
      <c r="G129" s="127" t="s">
        <v>1678</v>
      </c>
    </row>
    <row r="130" spans="1:7" x14ac:dyDescent="0.2">
      <c r="A130" s="127" t="s">
        <v>1995</v>
      </c>
      <c r="B130" s="127" t="s">
        <v>1996</v>
      </c>
      <c r="C130" s="127" t="s">
        <v>1997</v>
      </c>
      <c r="D130" s="127" t="s">
        <v>1992</v>
      </c>
      <c r="E130" s="128">
        <v>15784583</v>
      </c>
      <c r="F130" s="128">
        <v>15784643</v>
      </c>
      <c r="G130" s="127" t="s">
        <v>1675</v>
      </c>
    </row>
    <row r="131" spans="1:7" x14ac:dyDescent="0.2">
      <c r="A131" s="127" t="s">
        <v>1998</v>
      </c>
      <c r="B131" s="127" t="s">
        <v>1996</v>
      </c>
      <c r="C131" s="127" t="s">
        <v>1999</v>
      </c>
      <c r="D131" s="127" t="s">
        <v>1992</v>
      </c>
      <c r="E131" s="128">
        <v>15784600</v>
      </c>
      <c r="F131" s="128">
        <v>15784679</v>
      </c>
      <c r="G131" s="127" t="s">
        <v>1678</v>
      </c>
    </row>
    <row r="132" spans="1:7" x14ac:dyDescent="0.2">
      <c r="A132" s="127" t="s">
        <v>2000</v>
      </c>
      <c r="B132" s="127" t="s">
        <v>2001</v>
      </c>
      <c r="C132" s="127" t="s">
        <v>2002</v>
      </c>
      <c r="D132" s="127" t="s">
        <v>1992</v>
      </c>
      <c r="E132" s="128">
        <v>76706900</v>
      </c>
      <c r="F132" s="128">
        <v>76706976</v>
      </c>
      <c r="G132" s="127" t="s">
        <v>1675</v>
      </c>
    </row>
    <row r="133" spans="1:7" x14ac:dyDescent="0.2">
      <c r="A133" s="127" t="s">
        <v>2003</v>
      </c>
      <c r="B133" s="127" t="s">
        <v>2001</v>
      </c>
      <c r="C133" s="127" t="s">
        <v>2004</v>
      </c>
      <c r="D133" s="127" t="s">
        <v>1992</v>
      </c>
      <c r="E133" s="128">
        <v>76706912</v>
      </c>
      <c r="F133" s="128">
        <v>76706991</v>
      </c>
      <c r="G133" s="127" t="s">
        <v>1678</v>
      </c>
    </row>
    <row r="134" spans="1:7" x14ac:dyDescent="0.2">
      <c r="A134" s="127" t="s">
        <v>2005</v>
      </c>
      <c r="B134" s="127" t="s">
        <v>2006</v>
      </c>
      <c r="C134" s="127" t="s">
        <v>2007</v>
      </c>
      <c r="D134" s="127" t="s">
        <v>1992</v>
      </c>
      <c r="E134" s="128">
        <v>97428462</v>
      </c>
      <c r="F134" s="128">
        <v>97428541</v>
      </c>
      <c r="G134" s="127" t="s">
        <v>1678</v>
      </c>
    </row>
    <row r="135" spans="1:7" x14ac:dyDescent="0.2">
      <c r="A135" s="127" t="s">
        <v>2008</v>
      </c>
      <c r="B135" s="127" t="s">
        <v>2006</v>
      </c>
      <c r="C135" s="127" t="s">
        <v>2009</v>
      </c>
      <c r="D135" s="127" t="s">
        <v>1992</v>
      </c>
      <c r="E135" s="128">
        <v>97428474</v>
      </c>
      <c r="F135" s="128">
        <v>97428538</v>
      </c>
      <c r="G135" s="127" t="s">
        <v>1675</v>
      </c>
    </row>
    <row r="136" spans="1:7" x14ac:dyDescent="0.2">
      <c r="A136" s="127" t="s">
        <v>2010</v>
      </c>
      <c r="B136" s="127" t="s">
        <v>2011</v>
      </c>
      <c r="C136" s="127" t="s">
        <v>2012</v>
      </c>
      <c r="D136" s="127" t="s">
        <v>1992</v>
      </c>
      <c r="E136" s="128">
        <v>101371293</v>
      </c>
      <c r="F136" s="128">
        <v>101371347</v>
      </c>
      <c r="G136" s="127" t="s">
        <v>1675</v>
      </c>
    </row>
    <row r="137" spans="1:7" x14ac:dyDescent="0.2">
      <c r="A137" s="127" t="s">
        <v>2013</v>
      </c>
      <c r="B137" s="127" t="s">
        <v>2011</v>
      </c>
      <c r="C137" s="127" t="s">
        <v>2014</v>
      </c>
      <c r="D137" s="127" t="s">
        <v>1992</v>
      </c>
      <c r="E137" s="128">
        <v>101371309</v>
      </c>
      <c r="F137" s="128">
        <v>101371370</v>
      </c>
      <c r="G137" s="127" t="s">
        <v>1678</v>
      </c>
    </row>
    <row r="138" spans="1:7" x14ac:dyDescent="0.2">
      <c r="A138" s="127" t="s">
        <v>2015</v>
      </c>
      <c r="B138" s="127" t="s">
        <v>2016</v>
      </c>
      <c r="C138" s="127" t="s">
        <v>2017</v>
      </c>
      <c r="D138" s="127" t="s">
        <v>1992</v>
      </c>
      <c r="E138" s="128">
        <v>122629077</v>
      </c>
      <c r="F138" s="128">
        <v>122629141</v>
      </c>
      <c r="G138" s="127" t="s">
        <v>1675</v>
      </c>
    </row>
    <row r="139" spans="1:7" x14ac:dyDescent="0.2">
      <c r="A139" s="127" t="s">
        <v>2018</v>
      </c>
      <c r="B139" s="127" t="s">
        <v>2016</v>
      </c>
      <c r="C139" s="127" t="s">
        <v>2019</v>
      </c>
      <c r="D139" s="127" t="s">
        <v>1992</v>
      </c>
      <c r="E139" s="128">
        <v>122629088</v>
      </c>
      <c r="F139" s="128">
        <v>122629164</v>
      </c>
      <c r="G139" s="127" t="s">
        <v>1678</v>
      </c>
    </row>
    <row r="140" spans="1:7" x14ac:dyDescent="0.2">
      <c r="A140" s="127" t="s">
        <v>2020</v>
      </c>
      <c r="B140" s="127" t="s">
        <v>2021</v>
      </c>
      <c r="C140" s="127" t="s">
        <v>2022</v>
      </c>
      <c r="D140" s="127" t="s">
        <v>1992</v>
      </c>
      <c r="E140" s="128">
        <v>124119142</v>
      </c>
      <c r="F140" s="128">
        <v>124119216</v>
      </c>
      <c r="G140" s="127" t="s">
        <v>1678</v>
      </c>
    </row>
    <row r="141" spans="1:7" x14ac:dyDescent="0.2">
      <c r="A141" s="127" t="s">
        <v>2023</v>
      </c>
      <c r="B141" s="127" t="s">
        <v>2021</v>
      </c>
      <c r="C141" s="127" t="s">
        <v>2024</v>
      </c>
      <c r="D141" s="127" t="s">
        <v>1992</v>
      </c>
      <c r="E141" s="128">
        <v>124119142</v>
      </c>
      <c r="F141" s="128">
        <v>124119216</v>
      </c>
      <c r="G141" s="127" t="s">
        <v>1675</v>
      </c>
    </row>
    <row r="142" spans="1:7" x14ac:dyDescent="0.2">
      <c r="A142" s="127" t="s">
        <v>2025</v>
      </c>
      <c r="B142" s="127" t="s">
        <v>2026</v>
      </c>
      <c r="C142" s="127" t="s">
        <v>2027</v>
      </c>
      <c r="D142" s="127" t="s">
        <v>1992</v>
      </c>
      <c r="E142" s="128">
        <v>124899319</v>
      </c>
      <c r="F142" s="128">
        <v>124899378</v>
      </c>
      <c r="G142" s="127" t="s">
        <v>1678</v>
      </c>
    </row>
    <row r="143" spans="1:7" x14ac:dyDescent="0.2">
      <c r="A143" s="127" t="s">
        <v>2028</v>
      </c>
      <c r="B143" s="127" t="s">
        <v>2026</v>
      </c>
      <c r="C143" s="127" t="s">
        <v>2029</v>
      </c>
      <c r="D143" s="127" t="s">
        <v>1992</v>
      </c>
      <c r="E143" s="128">
        <v>124899361</v>
      </c>
      <c r="F143" s="128">
        <v>124899420</v>
      </c>
      <c r="G143" s="127" t="s">
        <v>1675</v>
      </c>
    </row>
    <row r="144" spans="1:7" x14ac:dyDescent="0.2">
      <c r="A144" s="127" t="s">
        <v>2030</v>
      </c>
      <c r="B144" s="127" t="s">
        <v>2031</v>
      </c>
      <c r="C144" s="127" t="s">
        <v>2032</v>
      </c>
      <c r="D144" s="127" t="s">
        <v>1992</v>
      </c>
      <c r="E144" s="128">
        <v>126205738</v>
      </c>
      <c r="F144" s="128">
        <v>126205812</v>
      </c>
      <c r="G144" s="127" t="s">
        <v>1675</v>
      </c>
    </row>
    <row r="145" spans="1:7" x14ac:dyDescent="0.2">
      <c r="A145" s="127" t="s">
        <v>2033</v>
      </c>
      <c r="B145" s="127" t="s">
        <v>2031</v>
      </c>
      <c r="C145" s="127" t="s">
        <v>2034</v>
      </c>
      <c r="D145" s="127" t="s">
        <v>1992</v>
      </c>
      <c r="E145" s="128">
        <v>126205761</v>
      </c>
      <c r="F145" s="128">
        <v>126205830</v>
      </c>
      <c r="G145" s="127" t="s">
        <v>1678</v>
      </c>
    </row>
    <row r="146" spans="1:7" x14ac:dyDescent="0.2">
      <c r="A146" s="127" t="s">
        <v>2035</v>
      </c>
      <c r="B146" s="127" t="s">
        <v>2036</v>
      </c>
      <c r="C146" s="127" t="s">
        <v>2037</v>
      </c>
      <c r="D146" s="127" t="s">
        <v>2038</v>
      </c>
      <c r="E146" s="128">
        <v>2364359</v>
      </c>
      <c r="F146" s="128">
        <v>2364438</v>
      </c>
      <c r="G146" s="127" t="s">
        <v>1675</v>
      </c>
    </row>
    <row r="147" spans="1:7" x14ac:dyDescent="0.2">
      <c r="A147" s="127" t="s">
        <v>2039</v>
      </c>
      <c r="B147" s="127" t="s">
        <v>2036</v>
      </c>
      <c r="C147" s="127" t="s">
        <v>2040</v>
      </c>
      <c r="D147" s="127" t="s">
        <v>2038</v>
      </c>
      <c r="E147" s="128">
        <v>2364434</v>
      </c>
      <c r="F147" s="128">
        <v>2364508</v>
      </c>
      <c r="G147" s="127" t="s">
        <v>1678</v>
      </c>
    </row>
    <row r="148" spans="1:7" x14ac:dyDescent="0.2">
      <c r="A148" s="127" t="s">
        <v>2041</v>
      </c>
      <c r="B148" s="127" t="s">
        <v>2042</v>
      </c>
      <c r="C148" s="127" t="s">
        <v>2043</v>
      </c>
      <c r="D148" s="127" t="s">
        <v>2038</v>
      </c>
      <c r="E148" s="128">
        <v>3159838</v>
      </c>
      <c r="F148" s="128">
        <v>3159907</v>
      </c>
      <c r="G148" s="127" t="s">
        <v>1675</v>
      </c>
    </row>
    <row r="149" spans="1:7" x14ac:dyDescent="0.2">
      <c r="A149" s="127" t="s">
        <v>2044</v>
      </c>
      <c r="B149" s="127" t="s">
        <v>2042</v>
      </c>
      <c r="C149" s="127" t="s">
        <v>2045</v>
      </c>
      <c r="D149" s="127" t="s">
        <v>2038</v>
      </c>
      <c r="E149" s="128">
        <v>3159860</v>
      </c>
      <c r="F149" s="128">
        <v>3159924</v>
      </c>
      <c r="G149" s="127" t="s">
        <v>1678</v>
      </c>
    </row>
    <row r="150" spans="1:7" x14ac:dyDescent="0.2">
      <c r="A150" s="127" t="s">
        <v>2046</v>
      </c>
      <c r="B150" s="127" t="s">
        <v>2047</v>
      </c>
      <c r="C150" s="127" t="s">
        <v>2048</v>
      </c>
      <c r="D150" s="127" t="s">
        <v>2038</v>
      </c>
      <c r="E150" s="128">
        <v>34331239</v>
      </c>
      <c r="F150" s="128">
        <v>34331308</v>
      </c>
      <c r="G150" s="127" t="s">
        <v>1675</v>
      </c>
    </row>
    <row r="151" spans="1:7" x14ac:dyDescent="0.2">
      <c r="A151" s="127" t="s">
        <v>2049</v>
      </c>
      <c r="B151" s="127" t="s">
        <v>2047</v>
      </c>
      <c r="C151" s="127" t="s">
        <v>2050</v>
      </c>
      <c r="D151" s="127" t="s">
        <v>2038</v>
      </c>
      <c r="E151" s="128">
        <v>34331265</v>
      </c>
      <c r="F151" s="128">
        <v>34331323</v>
      </c>
      <c r="G151" s="127" t="s">
        <v>1678</v>
      </c>
    </row>
    <row r="152" spans="1:7" x14ac:dyDescent="0.2">
      <c r="A152" s="127" t="s">
        <v>2051</v>
      </c>
      <c r="B152" s="127" t="s">
        <v>2052</v>
      </c>
      <c r="C152" s="127" t="s">
        <v>2053</v>
      </c>
      <c r="D152" s="127" t="s">
        <v>2038</v>
      </c>
      <c r="E152" s="128">
        <v>98459545</v>
      </c>
      <c r="F152" s="128">
        <v>98459624</v>
      </c>
      <c r="G152" s="127" t="s">
        <v>1678</v>
      </c>
    </row>
    <row r="153" spans="1:7" x14ac:dyDescent="0.2">
      <c r="A153" s="127" t="s">
        <v>2054</v>
      </c>
      <c r="B153" s="127" t="s">
        <v>2052</v>
      </c>
      <c r="C153" s="127" t="s">
        <v>2055</v>
      </c>
      <c r="D153" s="127" t="s">
        <v>2038</v>
      </c>
      <c r="E153" s="128">
        <v>98459554</v>
      </c>
      <c r="F153" s="128">
        <v>98459623</v>
      </c>
      <c r="G153" s="127" t="s">
        <v>1675</v>
      </c>
    </row>
    <row r="154" spans="1:7" x14ac:dyDescent="0.2">
      <c r="A154" s="127" t="s">
        <v>2056</v>
      </c>
      <c r="B154" s="127" t="s">
        <v>2057</v>
      </c>
      <c r="C154" s="127" t="s">
        <v>2058</v>
      </c>
      <c r="D154" s="127" t="s">
        <v>2038</v>
      </c>
      <c r="E154" s="128">
        <v>122850462</v>
      </c>
      <c r="F154" s="128">
        <v>122850519</v>
      </c>
      <c r="G154" s="127" t="s">
        <v>1675</v>
      </c>
    </row>
    <row r="155" spans="1:7" x14ac:dyDescent="0.2">
      <c r="A155" s="127" t="s">
        <v>2059</v>
      </c>
      <c r="B155" s="127" t="s">
        <v>2057</v>
      </c>
      <c r="C155" s="127" t="s">
        <v>2060</v>
      </c>
      <c r="D155" s="127" t="s">
        <v>2038</v>
      </c>
      <c r="E155" s="128">
        <v>122850472</v>
      </c>
      <c r="F155" s="128">
        <v>122850551</v>
      </c>
      <c r="G155" s="127" t="s">
        <v>1678</v>
      </c>
    </row>
    <row r="156" spans="1:7" x14ac:dyDescent="0.2">
      <c r="A156" s="127" t="s">
        <v>2061</v>
      </c>
      <c r="B156" s="127" t="s">
        <v>2062</v>
      </c>
      <c r="C156" s="127" t="s">
        <v>2063</v>
      </c>
      <c r="D156" s="127" t="s">
        <v>2038</v>
      </c>
      <c r="E156" s="128">
        <v>130900099</v>
      </c>
      <c r="F156" s="128">
        <v>130900173</v>
      </c>
      <c r="G156" s="127" t="s">
        <v>1675</v>
      </c>
    </row>
    <row r="157" spans="1:7" x14ac:dyDescent="0.2">
      <c r="A157" s="127" t="s">
        <v>2064</v>
      </c>
      <c r="B157" s="127" t="s">
        <v>2062</v>
      </c>
      <c r="C157" s="127" t="s">
        <v>2065</v>
      </c>
      <c r="D157" s="127" t="s">
        <v>2038</v>
      </c>
      <c r="E157" s="128">
        <v>130900134</v>
      </c>
      <c r="F157" s="128">
        <v>130900193</v>
      </c>
      <c r="G157" s="127" t="s">
        <v>1678</v>
      </c>
    </row>
    <row r="158" spans="1:7" x14ac:dyDescent="0.2">
      <c r="A158" s="127" t="s">
        <v>2066</v>
      </c>
      <c r="B158" s="127" t="s">
        <v>2067</v>
      </c>
      <c r="C158" s="127" t="s">
        <v>2068</v>
      </c>
      <c r="D158" s="127" t="s">
        <v>2069</v>
      </c>
      <c r="E158" s="128">
        <v>11074644</v>
      </c>
      <c r="F158" s="128">
        <v>11074703</v>
      </c>
      <c r="G158" s="127" t="s">
        <v>1675</v>
      </c>
    </row>
    <row r="159" spans="1:7" x14ac:dyDescent="0.2">
      <c r="A159" s="127" t="s">
        <v>2070</v>
      </c>
      <c r="B159" s="127" t="s">
        <v>2067</v>
      </c>
      <c r="C159" s="127" t="s">
        <v>2071</v>
      </c>
      <c r="D159" s="127" t="s">
        <v>2069</v>
      </c>
      <c r="E159" s="128">
        <v>11074650</v>
      </c>
      <c r="F159" s="128">
        <v>11074719</v>
      </c>
      <c r="G159" s="127" t="s">
        <v>1678</v>
      </c>
    </row>
    <row r="160" spans="1:7" x14ac:dyDescent="0.2">
      <c r="A160" s="127" t="s">
        <v>2072</v>
      </c>
      <c r="B160" s="127" t="s">
        <v>2073</v>
      </c>
      <c r="C160" s="127" t="s">
        <v>2074</v>
      </c>
      <c r="D160" s="127" t="s">
        <v>2069</v>
      </c>
      <c r="E160" s="128">
        <v>16111848</v>
      </c>
      <c r="F160" s="128">
        <v>16111902</v>
      </c>
      <c r="G160" s="127" t="s">
        <v>1675</v>
      </c>
    </row>
    <row r="161" spans="1:7" x14ac:dyDescent="0.2">
      <c r="A161" s="127" t="s">
        <v>2075</v>
      </c>
      <c r="B161" s="127" t="s">
        <v>2073</v>
      </c>
      <c r="C161" s="127" t="s">
        <v>2076</v>
      </c>
      <c r="D161" s="127" t="s">
        <v>2069</v>
      </c>
      <c r="E161" s="128">
        <v>16111858</v>
      </c>
      <c r="F161" s="128">
        <v>16111922</v>
      </c>
      <c r="G161" s="127" t="s">
        <v>1678</v>
      </c>
    </row>
    <row r="162" spans="1:7" x14ac:dyDescent="0.2">
      <c r="A162" s="127" t="s">
        <v>2077</v>
      </c>
      <c r="B162" s="127" t="s">
        <v>2078</v>
      </c>
      <c r="C162" s="127" t="s">
        <v>2079</v>
      </c>
      <c r="D162" s="127" t="s">
        <v>2069</v>
      </c>
      <c r="E162" s="128">
        <v>74074228</v>
      </c>
      <c r="F162" s="128">
        <v>74074282</v>
      </c>
      <c r="G162" s="127" t="s">
        <v>1675</v>
      </c>
    </row>
    <row r="163" spans="1:7" x14ac:dyDescent="0.2">
      <c r="A163" s="127" t="s">
        <v>2080</v>
      </c>
      <c r="B163" s="127" t="s">
        <v>2078</v>
      </c>
      <c r="C163" s="127" t="s">
        <v>2081</v>
      </c>
      <c r="D163" s="127" t="s">
        <v>2069</v>
      </c>
      <c r="E163" s="128">
        <v>74074244</v>
      </c>
      <c r="F163" s="128">
        <v>74074325</v>
      </c>
      <c r="G163" s="127" t="s">
        <v>1678</v>
      </c>
    </row>
    <row r="164" spans="1:7" x14ac:dyDescent="0.2">
      <c r="A164" s="127" t="s">
        <v>2082</v>
      </c>
      <c r="B164" s="127" t="s">
        <v>2083</v>
      </c>
      <c r="C164" s="127" t="s">
        <v>2084</v>
      </c>
      <c r="D164" s="127" t="s">
        <v>2069</v>
      </c>
      <c r="E164" s="128">
        <v>134797610</v>
      </c>
      <c r="F164" s="128">
        <v>134797669</v>
      </c>
      <c r="G164" s="127" t="s">
        <v>1678</v>
      </c>
    </row>
    <row r="165" spans="1:7" x14ac:dyDescent="0.2">
      <c r="A165" s="127" t="s">
        <v>2085</v>
      </c>
      <c r="B165" s="127" t="s">
        <v>2083</v>
      </c>
      <c r="C165" s="127" t="s">
        <v>2086</v>
      </c>
      <c r="D165" s="127" t="s">
        <v>2069</v>
      </c>
      <c r="E165" s="128">
        <v>134797611</v>
      </c>
      <c r="F165" s="128">
        <v>134797665</v>
      </c>
      <c r="G165" s="127" t="s">
        <v>1675</v>
      </c>
    </row>
    <row r="166" spans="1:7" x14ac:dyDescent="0.2">
      <c r="A166" s="127" t="s">
        <v>2087</v>
      </c>
      <c r="B166" s="127" t="s">
        <v>2088</v>
      </c>
      <c r="C166" s="127" t="s">
        <v>2089</v>
      </c>
      <c r="D166" s="127" t="s">
        <v>2090</v>
      </c>
      <c r="E166" s="128">
        <v>884711</v>
      </c>
      <c r="F166" s="128">
        <v>884765</v>
      </c>
      <c r="G166" s="127" t="s">
        <v>1675</v>
      </c>
    </row>
    <row r="167" spans="1:7" x14ac:dyDescent="0.2">
      <c r="A167" s="127" t="s">
        <v>2091</v>
      </c>
      <c r="B167" s="127" t="s">
        <v>2088</v>
      </c>
      <c r="C167" s="127" t="s">
        <v>2092</v>
      </c>
      <c r="D167" s="127" t="s">
        <v>2090</v>
      </c>
      <c r="E167" s="128">
        <v>884723</v>
      </c>
      <c r="F167" s="128">
        <v>884802</v>
      </c>
      <c r="G167" s="127" t="s">
        <v>1678</v>
      </c>
    </row>
    <row r="168" spans="1:7" x14ac:dyDescent="0.2">
      <c r="A168" s="127" t="s">
        <v>2093</v>
      </c>
      <c r="B168" s="127" t="s">
        <v>2094</v>
      </c>
      <c r="C168" s="127" t="s">
        <v>2095</v>
      </c>
      <c r="D168" s="127" t="s">
        <v>2090</v>
      </c>
      <c r="E168" s="128">
        <v>10408310</v>
      </c>
      <c r="F168" s="128">
        <v>10408364</v>
      </c>
      <c r="G168" s="127" t="s">
        <v>1675</v>
      </c>
    </row>
    <row r="169" spans="1:7" x14ac:dyDescent="0.2">
      <c r="A169" s="127" t="s">
        <v>2096</v>
      </c>
      <c r="B169" s="127" t="s">
        <v>2094</v>
      </c>
      <c r="C169" s="127" t="s">
        <v>2097</v>
      </c>
      <c r="D169" s="127" t="s">
        <v>2090</v>
      </c>
      <c r="E169" s="128">
        <v>10408337</v>
      </c>
      <c r="F169" s="128">
        <v>10408391</v>
      </c>
      <c r="G169" s="127" t="s">
        <v>1678</v>
      </c>
    </row>
    <row r="170" spans="1:7" x14ac:dyDescent="0.2">
      <c r="A170" s="127" t="s">
        <v>2098</v>
      </c>
      <c r="B170" s="127" t="s">
        <v>2099</v>
      </c>
      <c r="C170" s="127" t="s">
        <v>2100</v>
      </c>
      <c r="D170" s="127" t="s">
        <v>2101</v>
      </c>
      <c r="E170" s="128">
        <v>20327566</v>
      </c>
      <c r="F170" s="128">
        <v>20327635</v>
      </c>
      <c r="G170" s="127" t="s">
        <v>1678</v>
      </c>
    </row>
    <row r="171" spans="1:7" x14ac:dyDescent="0.2">
      <c r="A171" s="127" t="s">
        <v>2102</v>
      </c>
      <c r="B171" s="127" t="s">
        <v>2099</v>
      </c>
      <c r="C171" s="127" t="s">
        <v>2103</v>
      </c>
      <c r="D171" s="127" t="s">
        <v>2101</v>
      </c>
      <c r="E171" s="128">
        <v>20327572</v>
      </c>
      <c r="F171" s="128">
        <v>20327631</v>
      </c>
      <c r="G171" s="127" t="s">
        <v>1675</v>
      </c>
    </row>
    <row r="172" spans="1:7" x14ac:dyDescent="0.2">
      <c r="A172" s="127" t="s">
        <v>2104</v>
      </c>
      <c r="B172" s="127" t="s">
        <v>2105</v>
      </c>
      <c r="C172" s="127" t="s">
        <v>2106</v>
      </c>
      <c r="D172" s="127" t="s">
        <v>2101</v>
      </c>
      <c r="E172" s="128">
        <v>33129466</v>
      </c>
      <c r="F172" s="128">
        <v>33129545</v>
      </c>
      <c r="G172" s="127" t="s">
        <v>1675</v>
      </c>
    </row>
    <row r="173" spans="1:7" x14ac:dyDescent="0.2">
      <c r="A173" s="127" t="s">
        <v>2107</v>
      </c>
      <c r="B173" s="127" t="s">
        <v>2105</v>
      </c>
      <c r="C173" s="127" t="s">
        <v>2108</v>
      </c>
      <c r="D173" s="127" t="s">
        <v>2101</v>
      </c>
      <c r="E173" s="128">
        <v>33129486</v>
      </c>
      <c r="F173" s="128">
        <v>33129565</v>
      </c>
      <c r="G173" s="127" t="s">
        <v>1678</v>
      </c>
    </row>
    <row r="174" spans="1:7" x14ac:dyDescent="0.2">
      <c r="A174" s="127" t="s">
        <v>2109</v>
      </c>
      <c r="B174" s="127" t="s">
        <v>2110</v>
      </c>
      <c r="C174" s="127" t="s">
        <v>2111</v>
      </c>
      <c r="D174" s="127" t="s">
        <v>2101</v>
      </c>
      <c r="E174" s="128">
        <v>38859426</v>
      </c>
      <c r="F174" s="128">
        <v>38859505</v>
      </c>
      <c r="G174" s="127" t="s">
        <v>1675</v>
      </c>
    </row>
    <row r="175" spans="1:7" x14ac:dyDescent="0.2">
      <c r="A175" s="127" t="s">
        <v>2112</v>
      </c>
      <c r="B175" s="127" t="s">
        <v>2110</v>
      </c>
      <c r="C175" s="127" t="s">
        <v>2113</v>
      </c>
      <c r="D175" s="127" t="s">
        <v>2101</v>
      </c>
      <c r="E175" s="128">
        <v>38859430</v>
      </c>
      <c r="F175" s="128">
        <v>38859509</v>
      </c>
      <c r="G175" s="127" t="s">
        <v>1678</v>
      </c>
    </row>
    <row r="176" spans="1:7" x14ac:dyDescent="0.2">
      <c r="A176" s="127" t="s">
        <v>2114</v>
      </c>
      <c r="B176" s="127" t="s">
        <v>2115</v>
      </c>
      <c r="C176" s="127" t="s">
        <v>2116</v>
      </c>
      <c r="D176" s="127" t="s">
        <v>2101</v>
      </c>
      <c r="E176" s="128">
        <v>106286007</v>
      </c>
      <c r="F176" s="128">
        <v>106286062</v>
      </c>
      <c r="G176" s="127" t="s">
        <v>1678</v>
      </c>
    </row>
    <row r="177" spans="1:7" x14ac:dyDescent="0.2">
      <c r="A177" s="127" t="s">
        <v>2117</v>
      </c>
      <c r="B177" s="127" t="s">
        <v>2115</v>
      </c>
      <c r="C177" s="127" t="s">
        <v>2118</v>
      </c>
      <c r="D177" s="127" t="s">
        <v>2101</v>
      </c>
      <c r="E177" s="128">
        <v>106286016</v>
      </c>
      <c r="F177" s="128">
        <v>106286090</v>
      </c>
      <c r="G177" s="127" t="s">
        <v>1675</v>
      </c>
    </row>
    <row r="178" spans="1:7" x14ac:dyDescent="0.2">
      <c r="A178" s="127" t="s">
        <v>2119</v>
      </c>
      <c r="B178" s="127" t="s">
        <v>2120</v>
      </c>
      <c r="C178" s="127" t="s">
        <v>2121</v>
      </c>
      <c r="D178" s="127" t="s">
        <v>2122</v>
      </c>
      <c r="E178" s="128">
        <v>25381596</v>
      </c>
      <c r="F178" s="128">
        <v>25381660</v>
      </c>
      <c r="G178" s="127" t="s">
        <v>1675</v>
      </c>
    </row>
    <row r="179" spans="1:7" x14ac:dyDescent="0.2">
      <c r="A179" s="127" t="s">
        <v>2123</v>
      </c>
      <c r="B179" s="127" t="s">
        <v>2120</v>
      </c>
      <c r="C179" s="127" t="s">
        <v>2124</v>
      </c>
      <c r="D179" s="127" t="s">
        <v>2122</v>
      </c>
      <c r="E179" s="128">
        <v>25381602</v>
      </c>
      <c r="F179" s="128">
        <v>25381661</v>
      </c>
      <c r="G179" s="127" t="s">
        <v>1678</v>
      </c>
    </row>
    <row r="180" spans="1:7" x14ac:dyDescent="0.2">
      <c r="A180" s="127" t="s">
        <v>2125</v>
      </c>
      <c r="B180" s="127" t="s">
        <v>2126</v>
      </c>
      <c r="C180" s="127" t="s">
        <v>2127</v>
      </c>
      <c r="D180" s="127" t="s">
        <v>2122</v>
      </c>
      <c r="E180" s="128">
        <v>50302968</v>
      </c>
      <c r="F180" s="128">
        <v>50303047</v>
      </c>
      <c r="G180" s="127" t="s">
        <v>1675</v>
      </c>
    </row>
    <row r="181" spans="1:7" x14ac:dyDescent="0.2">
      <c r="A181" s="127" t="s">
        <v>2128</v>
      </c>
      <c r="B181" s="127" t="s">
        <v>2126</v>
      </c>
      <c r="C181" s="127" t="s">
        <v>2129</v>
      </c>
      <c r="D181" s="127" t="s">
        <v>2122</v>
      </c>
      <c r="E181" s="128">
        <v>50302975</v>
      </c>
      <c r="F181" s="128">
        <v>50303054</v>
      </c>
      <c r="G181" s="127" t="s">
        <v>1678</v>
      </c>
    </row>
    <row r="182" spans="1:7" x14ac:dyDescent="0.2">
      <c r="A182" s="127" t="s">
        <v>2130</v>
      </c>
      <c r="B182" s="127" t="s">
        <v>2131</v>
      </c>
      <c r="C182" s="127" t="s">
        <v>2132</v>
      </c>
      <c r="D182" s="127" t="s">
        <v>2122</v>
      </c>
      <c r="E182" s="128">
        <v>64170385</v>
      </c>
      <c r="F182" s="128">
        <v>64170457</v>
      </c>
      <c r="G182" s="127" t="s">
        <v>1675</v>
      </c>
    </row>
    <row r="183" spans="1:7" x14ac:dyDescent="0.2">
      <c r="A183" s="127" t="s">
        <v>2133</v>
      </c>
      <c r="B183" s="127" t="s">
        <v>2131</v>
      </c>
      <c r="C183" s="127" t="s">
        <v>2134</v>
      </c>
      <c r="D183" s="127" t="s">
        <v>2122</v>
      </c>
      <c r="E183" s="128">
        <v>64170402</v>
      </c>
      <c r="F183" s="128">
        <v>64170476</v>
      </c>
      <c r="G183" s="127" t="s">
        <v>1675</v>
      </c>
    </row>
    <row r="184" spans="1:7" x14ac:dyDescent="0.2">
      <c r="A184" s="127" t="s">
        <v>2135</v>
      </c>
      <c r="B184" s="127" t="s">
        <v>2136</v>
      </c>
      <c r="C184" s="127" t="s">
        <v>2137</v>
      </c>
      <c r="D184" s="127" t="s">
        <v>2122</v>
      </c>
      <c r="E184" s="128">
        <v>64564773</v>
      </c>
      <c r="F184" s="128">
        <v>64564858</v>
      </c>
      <c r="G184" s="127" t="s">
        <v>1675</v>
      </c>
    </row>
    <row r="185" spans="1:7" x14ac:dyDescent="0.2">
      <c r="A185" s="127" t="s">
        <v>2138</v>
      </c>
      <c r="B185" s="127" t="s">
        <v>2139</v>
      </c>
      <c r="C185" s="127" t="s">
        <v>2140</v>
      </c>
      <c r="D185" s="127" t="s">
        <v>2122</v>
      </c>
      <c r="E185" s="128">
        <v>64564813</v>
      </c>
      <c r="F185" s="128">
        <v>64564875</v>
      </c>
      <c r="G185" s="127" t="s">
        <v>1678</v>
      </c>
    </row>
    <row r="186" spans="1:7" x14ac:dyDescent="0.2">
      <c r="A186" s="127" t="s">
        <v>2141</v>
      </c>
      <c r="B186" s="127" t="s">
        <v>2142</v>
      </c>
      <c r="C186" s="127" t="s">
        <v>2143</v>
      </c>
      <c r="D186" s="127" t="s">
        <v>2122</v>
      </c>
      <c r="E186" s="128">
        <v>67575844</v>
      </c>
      <c r="F186" s="128">
        <v>67575923</v>
      </c>
      <c r="G186" s="127" t="s">
        <v>1675</v>
      </c>
    </row>
    <row r="187" spans="1:7" x14ac:dyDescent="0.2">
      <c r="A187" s="127" t="s">
        <v>2144</v>
      </c>
      <c r="B187" s="127" t="s">
        <v>2142</v>
      </c>
      <c r="C187" s="127" t="s">
        <v>2145</v>
      </c>
      <c r="D187" s="127" t="s">
        <v>2122</v>
      </c>
      <c r="E187" s="128">
        <v>67575857</v>
      </c>
      <c r="F187" s="128">
        <v>67575936</v>
      </c>
      <c r="G187" s="127" t="s">
        <v>1675</v>
      </c>
    </row>
    <row r="188" spans="1:7" x14ac:dyDescent="0.2">
      <c r="A188" s="127" t="s">
        <v>2146</v>
      </c>
      <c r="B188" s="127" t="s">
        <v>2147</v>
      </c>
      <c r="C188" s="127" t="s">
        <v>2148</v>
      </c>
      <c r="D188" s="127" t="s">
        <v>2122</v>
      </c>
      <c r="E188" s="128">
        <v>98379152</v>
      </c>
      <c r="F188" s="128">
        <v>98379206</v>
      </c>
      <c r="G188" s="127" t="s">
        <v>1675</v>
      </c>
    </row>
    <row r="189" spans="1:7" x14ac:dyDescent="0.2">
      <c r="A189" s="127" t="s">
        <v>2149</v>
      </c>
      <c r="B189" s="127" t="s">
        <v>2147</v>
      </c>
      <c r="C189" s="127" t="s">
        <v>2150</v>
      </c>
      <c r="D189" s="127" t="s">
        <v>2122</v>
      </c>
      <c r="E189" s="128">
        <v>98379168</v>
      </c>
      <c r="F189" s="128">
        <v>98379237</v>
      </c>
      <c r="G189" s="127" t="s">
        <v>1678</v>
      </c>
    </row>
    <row r="190" spans="1:7" x14ac:dyDescent="0.2">
      <c r="A190" s="127" t="s">
        <v>2151</v>
      </c>
      <c r="B190" s="127" t="s">
        <v>2152</v>
      </c>
      <c r="C190" s="127" t="s">
        <v>2153</v>
      </c>
      <c r="D190" s="127" t="s">
        <v>2154</v>
      </c>
      <c r="E190" s="128">
        <v>34236715</v>
      </c>
      <c r="F190" s="128">
        <v>34236779</v>
      </c>
      <c r="G190" s="127" t="s">
        <v>1675</v>
      </c>
    </row>
    <row r="191" spans="1:7" x14ac:dyDescent="0.2">
      <c r="A191" s="127" t="s">
        <v>2155</v>
      </c>
      <c r="B191" s="127" t="s">
        <v>2152</v>
      </c>
      <c r="C191" s="127" t="s">
        <v>2156</v>
      </c>
      <c r="D191" s="127" t="s">
        <v>2154</v>
      </c>
      <c r="E191" s="128">
        <v>34236721</v>
      </c>
      <c r="F191" s="128">
        <v>34236800</v>
      </c>
      <c r="G191" s="127" t="s">
        <v>1678</v>
      </c>
    </row>
    <row r="192" spans="1:7" x14ac:dyDescent="0.2">
      <c r="A192" s="127" t="s">
        <v>2157</v>
      </c>
      <c r="B192" s="127" t="s">
        <v>2158</v>
      </c>
      <c r="C192" s="127" t="s">
        <v>2159</v>
      </c>
      <c r="D192" s="127" t="s">
        <v>2154</v>
      </c>
      <c r="E192" s="128">
        <v>53324690</v>
      </c>
      <c r="F192" s="128">
        <v>53324764</v>
      </c>
      <c r="G192" s="127" t="s">
        <v>1678</v>
      </c>
    </row>
    <row r="193" spans="1:7" x14ac:dyDescent="0.2">
      <c r="A193" s="127" t="s">
        <v>2160</v>
      </c>
      <c r="B193" s="127" t="s">
        <v>2158</v>
      </c>
      <c r="C193" s="127" t="s">
        <v>2161</v>
      </c>
      <c r="D193" s="127" t="s">
        <v>2154</v>
      </c>
      <c r="E193" s="128">
        <v>53324709</v>
      </c>
      <c r="F193" s="128">
        <v>53324763</v>
      </c>
      <c r="G193" s="127" t="s">
        <v>1675</v>
      </c>
    </row>
    <row r="194" spans="1:7" x14ac:dyDescent="0.2">
      <c r="A194" s="127" t="s">
        <v>2162</v>
      </c>
      <c r="B194" s="127" t="s">
        <v>2163</v>
      </c>
      <c r="C194" s="127" t="s">
        <v>2164</v>
      </c>
      <c r="D194" s="127" t="s">
        <v>2154</v>
      </c>
      <c r="E194" s="128">
        <v>54918484</v>
      </c>
      <c r="F194" s="128">
        <v>54918548</v>
      </c>
      <c r="G194" s="127" t="s">
        <v>1675</v>
      </c>
    </row>
    <row r="195" spans="1:7" x14ac:dyDescent="0.2">
      <c r="A195" s="127" t="s">
        <v>2165</v>
      </c>
      <c r="B195" s="127" t="s">
        <v>2163</v>
      </c>
      <c r="C195" s="127" t="s">
        <v>2166</v>
      </c>
      <c r="D195" s="127" t="s">
        <v>2154</v>
      </c>
      <c r="E195" s="128">
        <v>54918486</v>
      </c>
      <c r="F195" s="128">
        <v>54918540</v>
      </c>
      <c r="G195" s="127" t="s">
        <v>1678</v>
      </c>
    </row>
    <row r="196" spans="1:7" x14ac:dyDescent="0.2">
      <c r="A196" s="127" t="s">
        <v>2167</v>
      </c>
      <c r="B196" s="127" t="s">
        <v>2168</v>
      </c>
      <c r="C196" s="127" t="s">
        <v>2169</v>
      </c>
      <c r="D196" s="127" t="s">
        <v>2170</v>
      </c>
      <c r="E196" s="128">
        <v>5556150</v>
      </c>
      <c r="F196" s="128">
        <v>5556209</v>
      </c>
      <c r="G196" s="127" t="s">
        <v>1675</v>
      </c>
    </row>
    <row r="197" spans="1:7" x14ac:dyDescent="0.2">
      <c r="A197" s="127" t="s">
        <v>2171</v>
      </c>
      <c r="B197" s="127" t="s">
        <v>2168</v>
      </c>
      <c r="C197" s="127" t="s">
        <v>2172</v>
      </c>
      <c r="D197" s="127" t="s">
        <v>2170</v>
      </c>
      <c r="E197" s="128">
        <v>5556151</v>
      </c>
      <c r="F197" s="128">
        <v>5556205</v>
      </c>
      <c r="G197" s="127" t="s">
        <v>1678</v>
      </c>
    </row>
    <row r="198" spans="1:7" x14ac:dyDescent="0.2">
      <c r="A198" s="127" t="s">
        <v>2173</v>
      </c>
      <c r="B198" s="127" t="s">
        <v>2174</v>
      </c>
      <c r="C198" s="127" t="s">
        <v>2175</v>
      </c>
      <c r="D198" s="127" t="s">
        <v>2170</v>
      </c>
      <c r="E198" s="128">
        <v>11385381</v>
      </c>
      <c r="F198" s="128">
        <v>11385453</v>
      </c>
      <c r="G198" s="127" t="s">
        <v>1675</v>
      </c>
    </row>
    <row r="199" spans="1:7" x14ac:dyDescent="0.2">
      <c r="A199" s="127" t="s">
        <v>2176</v>
      </c>
      <c r="B199" s="127" t="s">
        <v>2174</v>
      </c>
      <c r="C199" s="127" t="s">
        <v>2177</v>
      </c>
      <c r="D199" s="127" t="s">
        <v>2170</v>
      </c>
      <c r="E199" s="128">
        <v>11385389</v>
      </c>
      <c r="F199" s="128">
        <v>11385467</v>
      </c>
      <c r="G199" s="127" t="s">
        <v>1678</v>
      </c>
    </row>
    <row r="200" spans="1:7" x14ac:dyDescent="0.2">
      <c r="A200" s="127" t="s">
        <v>2178</v>
      </c>
      <c r="B200" s="127" t="s">
        <v>2179</v>
      </c>
      <c r="C200" s="127" t="s">
        <v>2180</v>
      </c>
      <c r="D200" s="127" t="s">
        <v>2170</v>
      </c>
      <c r="E200" s="128">
        <v>70269663</v>
      </c>
      <c r="F200" s="128">
        <v>70269732</v>
      </c>
      <c r="G200" s="127" t="s">
        <v>1675</v>
      </c>
    </row>
    <row r="201" spans="1:7" x14ac:dyDescent="0.2">
      <c r="A201" s="127" t="s">
        <v>2181</v>
      </c>
      <c r="B201" s="127" t="s">
        <v>2179</v>
      </c>
      <c r="C201" s="127" t="s">
        <v>2182</v>
      </c>
      <c r="D201" s="127" t="s">
        <v>2170</v>
      </c>
      <c r="E201" s="128">
        <v>70269666</v>
      </c>
      <c r="F201" s="128">
        <v>70269720</v>
      </c>
      <c r="G201" s="127" t="s">
        <v>1678</v>
      </c>
    </row>
    <row r="202" spans="1:7" x14ac:dyDescent="0.2">
      <c r="A202" s="127" t="s">
        <v>2183</v>
      </c>
      <c r="B202" s="127" t="s">
        <v>2184</v>
      </c>
      <c r="C202" s="127" t="s">
        <v>2185</v>
      </c>
      <c r="D202" s="127" t="s">
        <v>2170</v>
      </c>
      <c r="E202" s="128">
        <v>80072416</v>
      </c>
      <c r="F202" s="128">
        <v>80072475</v>
      </c>
      <c r="G202" s="127" t="s">
        <v>1675</v>
      </c>
    </row>
    <row r="203" spans="1:7" x14ac:dyDescent="0.2">
      <c r="A203" s="127" t="s">
        <v>2186</v>
      </c>
      <c r="B203" s="127" t="s">
        <v>2184</v>
      </c>
      <c r="C203" s="127" t="s">
        <v>2187</v>
      </c>
      <c r="D203" s="127" t="s">
        <v>2170</v>
      </c>
      <c r="E203" s="128">
        <v>80072427</v>
      </c>
      <c r="F203" s="128">
        <v>80072501</v>
      </c>
      <c r="G203" s="127" t="s">
        <v>1678</v>
      </c>
    </row>
    <row r="204" spans="1:7" x14ac:dyDescent="0.2">
      <c r="A204" s="127" t="s">
        <v>2188</v>
      </c>
      <c r="B204" s="127" t="s">
        <v>2189</v>
      </c>
      <c r="C204" s="127" t="s">
        <v>2190</v>
      </c>
      <c r="D204" s="127" t="s">
        <v>2191</v>
      </c>
      <c r="E204" s="128">
        <v>5803284</v>
      </c>
      <c r="F204" s="128">
        <v>5803338</v>
      </c>
      <c r="G204" s="127" t="s">
        <v>1675</v>
      </c>
    </row>
    <row r="205" spans="1:7" x14ac:dyDescent="0.2">
      <c r="A205" s="127" t="s">
        <v>2192</v>
      </c>
      <c r="B205" s="127" t="s">
        <v>2189</v>
      </c>
      <c r="C205" s="127" t="s">
        <v>2193</v>
      </c>
      <c r="D205" s="127" t="s">
        <v>2191</v>
      </c>
      <c r="E205" s="128">
        <v>5803285</v>
      </c>
      <c r="F205" s="128">
        <v>5803339</v>
      </c>
      <c r="G205" s="127" t="s">
        <v>1678</v>
      </c>
    </row>
    <row r="206" spans="1:7" x14ac:dyDescent="0.2">
      <c r="A206" s="127" t="s">
        <v>2194</v>
      </c>
      <c r="B206" s="127" t="s">
        <v>2195</v>
      </c>
      <c r="C206" s="127" t="s">
        <v>2196</v>
      </c>
      <c r="D206" s="127" t="s">
        <v>2191</v>
      </c>
      <c r="E206" s="128">
        <v>14102100</v>
      </c>
      <c r="F206" s="128">
        <v>14102174</v>
      </c>
      <c r="G206" s="127" t="s">
        <v>1678</v>
      </c>
    </row>
    <row r="207" spans="1:7" x14ac:dyDescent="0.2">
      <c r="A207" s="127" t="s">
        <v>2197</v>
      </c>
      <c r="B207" s="127" t="s">
        <v>2195</v>
      </c>
      <c r="C207" s="127" t="s">
        <v>2198</v>
      </c>
      <c r="D207" s="127" t="s">
        <v>2191</v>
      </c>
      <c r="E207" s="128">
        <v>14102110</v>
      </c>
      <c r="F207" s="128">
        <v>14102186</v>
      </c>
      <c r="G207" s="127" t="s">
        <v>1678</v>
      </c>
    </row>
    <row r="208" spans="1:7" x14ac:dyDescent="0.2">
      <c r="A208" s="127" t="s">
        <v>2199</v>
      </c>
      <c r="B208" s="127" t="s">
        <v>2200</v>
      </c>
      <c r="C208" s="127" t="s">
        <v>2201</v>
      </c>
      <c r="D208" s="127" t="s">
        <v>2191</v>
      </c>
      <c r="E208" s="128">
        <v>18872553</v>
      </c>
      <c r="F208" s="128">
        <v>18872645</v>
      </c>
      <c r="G208" s="127" t="s">
        <v>1675</v>
      </c>
    </row>
    <row r="209" spans="1:7" x14ac:dyDescent="0.2">
      <c r="A209" s="127" t="s">
        <v>2202</v>
      </c>
      <c r="B209" s="127" t="s">
        <v>2203</v>
      </c>
      <c r="C209" s="127" t="s">
        <v>2204</v>
      </c>
      <c r="D209" s="127" t="s">
        <v>2191</v>
      </c>
      <c r="E209" s="128">
        <v>18872581</v>
      </c>
      <c r="F209" s="128">
        <v>18872666</v>
      </c>
      <c r="G209" s="127" t="s">
        <v>1678</v>
      </c>
    </row>
    <row r="210" spans="1:7" x14ac:dyDescent="0.2">
      <c r="A210" s="127" t="s">
        <v>2205</v>
      </c>
      <c r="B210" s="127" t="s">
        <v>2206</v>
      </c>
      <c r="C210" s="127" t="s">
        <v>2207</v>
      </c>
      <c r="D210" s="127" t="s">
        <v>2191</v>
      </c>
      <c r="E210" s="128">
        <v>59886126</v>
      </c>
      <c r="F210" s="128">
        <v>59886205</v>
      </c>
      <c r="G210" s="127" t="s">
        <v>1678</v>
      </c>
    </row>
    <row r="211" spans="1:7" x14ac:dyDescent="0.2">
      <c r="A211" s="127" t="s">
        <v>2208</v>
      </c>
      <c r="B211" s="127" t="s">
        <v>2206</v>
      </c>
      <c r="C211" s="127" t="s">
        <v>2209</v>
      </c>
      <c r="D211" s="127" t="s">
        <v>2191</v>
      </c>
      <c r="E211" s="128">
        <v>59886138</v>
      </c>
      <c r="F211" s="128">
        <v>59886217</v>
      </c>
      <c r="G211" s="127" t="s">
        <v>1678</v>
      </c>
    </row>
    <row r="212" spans="1:7" x14ac:dyDescent="0.2">
      <c r="A212" s="127" t="s">
        <v>2210</v>
      </c>
      <c r="B212" s="127" t="s">
        <v>2211</v>
      </c>
      <c r="C212" s="127" t="s">
        <v>2212</v>
      </c>
      <c r="D212" s="127" t="s">
        <v>2191</v>
      </c>
      <c r="E212" s="128">
        <v>73200617</v>
      </c>
      <c r="F212" s="128">
        <v>73200686</v>
      </c>
      <c r="G212" s="127" t="s">
        <v>1675</v>
      </c>
    </row>
    <row r="213" spans="1:7" x14ac:dyDescent="0.2">
      <c r="A213" s="127" t="s">
        <v>2213</v>
      </c>
      <c r="B213" s="127" t="s">
        <v>2211</v>
      </c>
      <c r="C213" s="127" t="s">
        <v>2214</v>
      </c>
      <c r="D213" s="127" t="s">
        <v>2191</v>
      </c>
      <c r="E213" s="128">
        <v>73200650</v>
      </c>
      <c r="F213" s="128">
        <v>73200713</v>
      </c>
      <c r="G213" s="127" t="s">
        <v>1678</v>
      </c>
    </row>
    <row r="214" spans="1:7" x14ac:dyDescent="0.2">
      <c r="A214" s="127" t="s">
        <v>2215</v>
      </c>
      <c r="B214" s="127" t="s">
        <v>2216</v>
      </c>
      <c r="C214" s="127" t="s">
        <v>2217</v>
      </c>
      <c r="D214" s="127" t="s">
        <v>2191</v>
      </c>
      <c r="E214" s="128">
        <v>73201575</v>
      </c>
      <c r="F214" s="128">
        <v>73201629</v>
      </c>
      <c r="G214" s="127" t="s">
        <v>1675</v>
      </c>
    </row>
    <row r="215" spans="1:7" x14ac:dyDescent="0.2">
      <c r="A215" s="127" t="s">
        <v>2218</v>
      </c>
      <c r="B215" s="127" t="s">
        <v>2216</v>
      </c>
      <c r="C215" s="127" t="s">
        <v>2219</v>
      </c>
      <c r="D215" s="127" t="s">
        <v>2191</v>
      </c>
      <c r="E215" s="128">
        <v>73201585</v>
      </c>
      <c r="F215" s="128">
        <v>73201664</v>
      </c>
      <c r="G215" s="127" t="s">
        <v>1678</v>
      </c>
    </row>
    <row r="216" spans="1:7" x14ac:dyDescent="0.2">
      <c r="A216" s="127" t="s">
        <v>2220</v>
      </c>
      <c r="B216" s="127" t="s">
        <v>2221</v>
      </c>
      <c r="C216" s="127" t="s">
        <v>2222</v>
      </c>
      <c r="D216" s="127" t="s">
        <v>2223</v>
      </c>
      <c r="E216" s="128">
        <v>1127954</v>
      </c>
      <c r="F216" s="128">
        <v>1128008</v>
      </c>
      <c r="G216" s="127" t="s">
        <v>1678</v>
      </c>
    </row>
    <row r="217" spans="1:7" x14ac:dyDescent="0.2">
      <c r="A217" s="127" t="s">
        <v>2224</v>
      </c>
      <c r="B217" s="127" t="s">
        <v>2221</v>
      </c>
      <c r="C217" s="127" t="s">
        <v>2225</v>
      </c>
      <c r="D217" s="127" t="s">
        <v>2223</v>
      </c>
      <c r="E217" s="128">
        <v>1127955</v>
      </c>
      <c r="F217" s="128">
        <v>1128014</v>
      </c>
      <c r="G217" s="127" t="s">
        <v>1675</v>
      </c>
    </row>
    <row r="218" spans="1:7" x14ac:dyDescent="0.2">
      <c r="A218" s="127" t="s">
        <v>2226</v>
      </c>
      <c r="B218" s="127" t="s">
        <v>2227</v>
      </c>
      <c r="C218" s="127" t="s">
        <v>2228</v>
      </c>
      <c r="D218" s="127" t="s">
        <v>2223</v>
      </c>
      <c r="E218" s="128">
        <v>23833852</v>
      </c>
      <c r="F218" s="128">
        <v>23833906</v>
      </c>
      <c r="G218" s="127" t="s">
        <v>1678</v>
      </c>
    </row>
    <row r="219" spans="1:7" x14ac:dyDescent="0.2">
      <c r="A219" s="127" t="s">
        <v>2229</v>
      </c>
      <c r="B219" s="127" t="s">
        <v>2227</v>
      </c>
      <c r="C219" s="127" t="s">
        <v>2230</v>
      </c>
      <c r="D219" s="127" t="s">
        <v>2223</v>
      </c>
      <c r="E219" s="128">
        <v>23833889</v>
      </c>
      <c r="F219" s="128">
        <v>23833953</v>
      </c>
      <c r="G219" s="127" t="s">
        <v>1675</v>
      </c>
    </row>
    <row r="220" spans="1:7" x14ac:dyDescent="0.2">
      <c r="A220" s="127" t="s">
        <v>2231</v>
      </c>
      <c r="B220" s="127" t="s">
        <v>2232</v>
      </c>
      <c r="C220" s="127" t="s">
        <v>2233</v>
      </c>
      <c r="D220" s="127" t="s">
        <v>2223</v>
      </c>
      <c r="E220" s="128">
        <v>50805107</v>
      </c>
      <c r="F220" s="128">
        <v>50805185</v>
      </c>
      <c r="G220" s="127" t="s">
        <v>1675</v>
      </c>
    </row>
    <row r="221" spans="1:7" x14ac:dyDescent="0.2">
      <c r="A221" s="127" t="s">
        <v>2234</v>
      </c>
      <c r="B221" s="127" t="s">
        <v>2232</v>
      </c>
      <c r="C221" s="127" t="s">
        <v>2235</v>
      </c>
      <c r="D221" s="127" t="s">
        <v>2223</v>
      </c>
      <c r="E221" s="128">
        <v>50805131</v>
      </c>
      <c r="F221" s="128">
        <v>50805210</v>
      </c>
      <c r="G221" s="127" t="s">
        <v>1678</v>
      </c>
    </row>
    <row r="222" spans="1:7" x14ac:dyDescent="0.2">
      <c r="A222" s="127" t="s">
        <v>2236</v>
      </c>
      <c r="B222" s="127" t="s">
        <v>2237</v>
      </c>
      <c r="C222" s="127" t="s">
        <v>2238</v>
      </c>
      <c r="D222" s="127" t="s">
        <v>2223</v>
      </c>
      <c r="E222" s="128">
        <v>62359937</v>
      </c>
      <c r="F222" s="128">
        <v>62360030</v>
      </c>
      <c r="G222" s="127" t="s">
        <v>1675</v>
      </c>
    </row>
    <row r="223" spans="1:7" x14ac:dyDescent="0.2">
      <c r="A223" s="127" t="s">
        <v>2239</v>
      </c>
      <c r="B223" s="127" t="s">
        <v>2237</v>
      </c>
      <c r="C223" s="127" t="s">
        <v>2240</v>
      </c>
      <c r="D223" s="127" t="s">
        <v>2223</v>
      </c>
      <c r="E223" s="128">
        <v>62359987</v>
      </c>
      <c r="F223" s="128">
        <v>62360061</v>
      </c>
      <c r="G223" s="127" t="s">
        <v>1678</v>
      </c>
    </row>
    <row r="224" spans="1:7" x14ac:dyDescent="0.2">
      <c r="A224" s="127" t="s">
        <v>2241</v>
      </c>
      <c r="B224" s="127" t="s">
        <v>2242</v>
      </c>
      <c r="C224" s="127" t="s">
        <v>2243</v>
      </c>
      <c r="D224" s="127" t="s">
        <v>2223</v>
      </c>
      <c r="E224" s="128">
        <v>63987176</v>
      </c>
      <c r="F224" s="128">
        <v>63987255</v>
      </c>
      <c r="G224" s="127" t="s">
        <v>1675</v>
      </c>
    </row>
    <row r="225" spans="1:7" x14ac:dyDescent="0.2">
      <c r="A225" s="127" t="s">
        <v>2244</v>
      </c>
      <c r="B225" s="127" t="s">
        <v>2242</v>
      </c>
      <c r="C225" s="127" t="s">
        <v>2245</v>
      </c>
      <c r="D225" s="127" t="s">
        <v>2223</v>
      </c>
      <c r="E225" s="128">
        <v>63987186</v>
      </c>
      <c r="F225" s="128">
        <v>63987267</v>
      </c>
      <c r="G225" s="127" t="s">
        <v>1678</v>
      </c>
    </row>
    <row r="226" spans="1:7" x14ac:dyDescent="0.2">
      <c r="A226" s="127" t="s">
        <v>2246</v>
      </c>
      <c r="B226" s="127" t="s">
        <v>2247</v>
      </c>
      <c r="C226" s="127" t="s">
        <v>2248</v>
      </c>
      <c r="D226" s="127" t="s">
        <v>2223</v>
      </c>
      <c r="E226" s="128">
        <v>77720421</v>
      </c>
      <c r="F226" s="128">
        <v>77720485</v>
      </c>
      <c r="G226" s="127" t="s">
        <v>1675</v>
      </c>
    </row>
    <row r="227" spans="1:7" x14ac:dyDescent="0.2">
      <c r="A227" s="127" t="s">
        <v>2249</v>
      </c>
      <c r="B227" s="127" t="s">
        <v>2247</v>
      </c>
      <c r="C227" s="127" t="s">
        <v>2250</v>
      </c>
      <c r="D227" s="127" t="s">
        <v>2223</v>
      </c>
      <c r="E227" s="128">
        <v>77720430</v>
      </c>
      <c r="F227" s="128">
        <v>77720484</v>
      </c>
      <c r="G227" s="127" t="s">
        <v>1678</v>
      </c>
    </row>
    <row r="228" spans="1:7" x14ac:dyDescent="0.2">
      <c r="A228" s="127" t="s">
        <v>2251</v>
      </c>
      <c r="B228" s="127" t="s">
        <v>2252</v>
      </c>
      <c r="C228" s="127" t="s">
        <v>2253</v>
      </c>
      <c r="D228" s="127" t="s">
        <v>2254</v>
      </c>
      <c r="E228" s="128">
        <v>7083566</v>
      </c>
      <c r="F228" s="128">
        <v>7083619</v>
      </c>
      <c r="G228" s="127" t="s">
        <v>1675</v>
      </c>
    </row>
    <row r="229" spans="1:7" x14ac:dyDescent="0.2">
      <c r="A229" s="127" t="s">
        <v>2255</v>
      </c>
      <c r="B229" s="127" t="s">
        <v>2252</v>
      </c>
      <c r="C229" s="127" t="s">
        <v>2256</v>
      </c>
      <c r="D229" s="127" t="s">
        <v>2254</v>
      </c>
      <c r="E229" s="128">
        <v>7083583</v>
      </c>
      <c r="F229" s="128">
        <v>7083642</v>
      </c>
      <c r="G229" s="127" t="s">
        <v>1678</v>
      </c>
    </row>
    <row r="230" spans="1:7" x14ac:dyDescent="0.2">
      <c r="A230" s="127" t="s">
        <v>2257</v>
      </c>
      <c r="B230" s="127" t="s">
        <v>2258</v>
      </c>
      <c r="C230" s="127" t="s">
        <v>2259</v>
      </c>
      <c r="D230" s="127" t="s">
        <v>2254</v>
      </c>
      <c r="E230" s="128">
        <v>9380113</v>
      </c>
      <c r="F230" s="128">
        <v>9380206</v>
      </c>
      <c r="G230" s="127" t="s">
        <v>1678</v>
      </c>
    </row>
    <row r="231" spans="1:7" x14ac:dyDescent="0.2">
      <c r="A231" s="127" t="s">
        <v>2260</v>
      </c>
      <c r="B231" s="127" t="s">
        <v>2258</v>
      </c>
      <c r="C231" s="127" t="s">
        <v>2261</v>
      </c>
      <c r="D231" s="127" t="s">
        <v>2254</v>
      </c>
      <c r="E231" s="128">
        <v>9380115</v>
      </c>
      <c r="F231" s="128">
        <v>9380194</v>
      </c>
      <c r="G231" s="127" t="s">
        <v>1675</v>
      </c>
    </row>
    <row r="232" spans="1:7" x14ac:dyDescent="0.2">
      <c r="A232" s="127" t="s">
        <v>2262</v>
      </c>
      <c r="B232" s="127" t="s">
        <v>2263</v>
      </c>
      <c r="C232" s="127" t="s">
        <v>2264</v>
      </c>
      <c r="D232" s="127" t="s">
        <v>2254</v>
      </c>
      <c r="E232" s="128">
        <v>10156375</v>
      </c>
      <c r="F232" s="128">
        <v>10156454</v>
      </c>
      <c r="G232" s="127" t="s">
        <v>1675</v>
      </c>
    </row>
    <row r="233" spans="1:7" x14ac:dyDescent="0.2">
      <c r="A233" s="127" t="s">
        <v>2265</v>
      </c>
      <c r="B233" s="127" t="s">
        <v>2263</v>
      </c>
      <c r="C233" s="127" t="s">
        <v>2266</v>
      </c>
      <c r="D233" s="127" t="s">
        <v>2254</v>
      </c>
      <c r="E233" s="128">
        <v>10156380</v>
      </c>
      <c r="F233" s="128">
        <v>10156459</v>
      </c>
      <c r="G233" s="127" t="s">
        <v>1678</v>
      </c>
    </row>
    <row r="234" spans="1:7" x14ac:dyDescent="0.2">
      <c r="A234" s="127" t="s">
        <v>2267</v>
      </c>
      <c r="B234" s="127" t="s">
        <v>2268</v>
      </c>
      <c r="C234" s="127" t="s">
        <v>2269</v>
      </c>
      <c r="D234" s="127" t="s">
        <v>2270</v>
      </c>
      <c r="E234" s="128">
        <v>4466781</v>
      </c>
      <c r="F234" s="128">
        <v>4466840</v>
      </c>
      <c r="G234" s="127" t="s">
        <v>1678</v>
      </c>
    </row>
    <row r="235" spans="1:7" x14ac:dyDescent="0.2">
      <c r="A235" s="127" t="s">
        <v>2271</v>
      </c>
      <c r="B235" s="127" t="s">
        <v>2268</v>
      </c>
      <c r="C235" s="127" t="s">
        <v>2272</v>
      </c>
      <c r="D235" s="127" t="s">
        <v>2270</v>
      </c>
      <c r="E235" s="128">
        <v>4466806</v>
      </c>
      <c r="F235" s="128">
        <v>4466880</v>
      </c>
      <c r="G235" s="127" t="s">
        <v>1675</v>
      </c>
    </row>
    <row r="236" spans="1:7" x14ac:dyDescent="0.2">
      <c r="A236" s="127" t="s">
        <v>2273</v>
      </c>
      <c r="B236" s="127" t="s">
        <v>2274</v>
      </c>
      <c r="C236" s="127" t="s">
        <v>2275</v>
      </c>
      <c r="D236" s="127" t="s">
        <v>2270</v>
      </c>
      <c r="E236" s="128">
        <v>6119384</v>
      </c>
      <c r="F236" s="128">
        <v>6119463</v>
      </c>
      <c r="G236" s="127" t="s">
        <v>1675</v>
      </c>
    </row>
    <row r="237" spans="1:7" x14ac:dyDescent="0.2">
      <c r="A237" s="127" t="s">
        <v>2276</v>
      </c>
      <c r="B237" s="127" t="s">
        <v>2274</v>
      </c>
      <c r="C237" s="127" t="s">
        <v>2277</v>
      </c>
      <c r="D237" s="127" t="s">
        <v>2270</v>
      </c>
      <c r="E237" s="128">
        <v>6119411</v>
      </c>
      <c r="F237" s="128">
        <v>6119475</v>
      </c>
      <c r="G237" s="127" t="s">
        <v>1678</v>
      </c>
    </row>
    <row r="238" spans="1:7" x14ac:dyDescent="0.2">
      <c r="A238" s="127" t="s">
        <v>2278</v>
      </c>
      <c r="B238" s="127" t="s">
        <v>2279</v>
      </c>
      <c r="C238" s="127" t="s">
        <v>2280</v>
      </c>
      <c r="D238" s="127" t="s">
        <v>2270</v>
      </c>
      <c r="E238" s="128">
        <v>40858414</v>
      </c>
      <c r="F238" s="128">
        <v>40858488</v>
      </c>
      <c r="G238" s="127" t="s">
        <v>1675</v>
      </c>
    </row>
    <row r="239" spans="1:7" x14ac:dyDescent="0.2">
      <c r="A239" s="127" t="s">
        <v>2281</v>
      </c>
      <c r="B239" s="127" t="s">
        <v>2279</v>
      </c>
      <c r="C239" s="127" t="s">
        <v>2282</v>
      </c>
      <c r="D239" s="127" t="s">
        <v>2270</v>
      </c>
      <c r="E239" s="128">
        <v>40858448</v>
      </c>
      <c r="F239" s="128">
        <v>40858522</v>
      </c>
      <c r="G239" s="127" t="s">
        <v>1678</v>
      </c>
    </row>
    <row r="240" spans="1:7" x14ac:dyDescent="0.2">
      <c r="A240" s="127" t="s">
        <v>2283</v>
      </c>
      <c r="B240" s="127" t="s">
        <v>2284</v>
      </c>
      <c r="C240" s="127" t="s">
        <v>2285</v>
      </c>
      <c r="D240" s="127" t="s">
        <v>2270</v>
      </c>
      <c r="E240" s="128">
        <v>44938093</v>
      </c>
      <c r="F240" s="128">
        <v>44938167</v>
      </c>
      <c r="G240" s="127" t="s">
        <v>1678</v>
      </c>
    </row>
    <row r="241" spans="1:7" x14ac:dyDescent="0.2">
      <c r="A241" s="127" t="s">
        <v>2286</v>
      </c>
      <c r="B241" s="127" t="s">
        <v>2284</v>
      </c>
      <c r="C241" s="127" t="s">
        <v>2287</v>
      </c>
      <c r="D241" s="127" t="s">
        <v>2270</v>
      </c>
      <c r="E241" s="128">
        <v>44938109</v>
      </c>
      <c r="F241" s="128">
        <v>44938181</v>
      </c>
      <c r="G241" s="127" t="s">
        <v>1675</v>
      </c>
    </row>
    <row r="242" spans="1:7" x14ac:dyDescent="0.2">
      <c r="A242" s="127" t="s">
        <v>2288</v>
      </c>
      <c r="B242" s="127" t="s">
        <v>2289</v>
      </c>
      <c r="C242" s="127" t="s">
        <v>2290</v>
      </c>
      <c r="D242" s="127" t="s">
        <v>2270</v>
      </c>
      <c r="E242" s="128">
        <v>54169652</v>
      </c>
      <c r="F242" s="128">
        <v>54169721</v>
      </c>
      <c r="G242" s="127" t="s">
        <v>1678</v>
      </c>
    </row>
    <row r="243" spans="1:7" x14ac:dyDescent="0.2">
      <c r="A243" s="127" t="s">
        <v>2291</v>
      </c>
      <c r="B243" s="127" t="s">
        <v>2289</v>
      </c>
      <c r="C243" s="127" t="s">
        <v>2292</v>
      </c>
      <c r="D243" s="127" t="s">
        <v>2270</v>
      </c>
      <c r="E243" s="128">
        <v>54169680</v>
      </c>
      <c r="F243" s="128">
        <v>54169754</v>
      </c>
      <c r="G243" s="127" t="s">
        <v>1675</v>
      </c>
    </row>
    <row r="244" spans="1:7" x14ac:dyDescent="0.2">
      <c r="A244" s="127" t="s">
        <v>2293</v>
      </c>
      <c r="B244" s="127" t="s">
        <v>2294</v>
      </c>
      <c r="C244" s="127" t="s">
        <v>2295</v>
      </c>
      <c r="D244" s="127" t="s">
        <v>2296</v>
      </c>
      <c r="E244" s="128">
        <v>14582190</v>
      </c>
      <c r="F244" s="128">
        <v>14582274</v>
      </c>
      <c r="G244" s="127" t="s">
        <v>1678</v>
      </c>
    </row>
    <row r="245" spans="1:7" x14ac:dyDescent="0.2">
      <c r="A245" s="127" t="s">
        <v>2297</v>
      </c>
      <c r="B245" s="127" t="s">
        <v>2294</v>
      </c>
      <c r="C245" s="127" t="s">
        <v>2298</v>
      </c>
      <c r="D245" s="127" t="s">
        <v>2296</v>
      </c>
      <c r="E245" s="128">
        <v>14582201</v>
      </c>
      <c r="F245" s="128">
        <v>14582276</v>
      </c>
      <c r="G245" s="127" t="s">
        <v>1675</v>
      </c>
    </row>
    <row r="246" spans="1:7" x14ac:dyDescent="0.2">
      <c r="A246" s="127" t="s">
        <v>2299</v>
      </c>
      <c r="B246" s="127" t="s">
        <v>2300</v>
      </c>
      <c r="C246" s="127" t="s">
        <v>2301</v>
      </c>
      <c r="D246" s="127" t="s">
        <v>2296</v>
      </c>
      <c r="E246" s="128">
        <v>28307309</v>
      </c>
      <c r="F246" s="128">
        <v>28307383</v>
      </c>
      <c r="G246" s="127" t="s">
        <v>1675</v>
      </c>
    </row>
    <row r="247" spans="1:7" x14ac:dyDescent="0.2">
      <c r="A247" s="127" t="s">
        <v>2302</v>
      </c>
      <c r="B247" s="127" t="s">
        <v>2300</v>
      </c>
      <c r="C247" s="127" t="s">
        <v>2303</v>
      </c>
      <c r="D247" s="127" t="s">
        <v>2296</v>
      </c>
      <c r="E247" s="128">
        <v>28307313</v>
      </c>
      <c r="F247" s="128">
        <v>28307387</v>
      </c>
      <c r="G247" s="127" t="s">
        <v>1678</v>
      </c>
    </row>
    <row r="248" spans="1:7" x14ac:dyDescent="0.2">
      <c r="A248" s="127" t="s">
        <v>2304</v>
      </c>
      <c r="B248" s="127" t="s">
        <v>2305</v>
      </c>
      <c r="C248" s="127" t="s">
        <v>2306</v>
      </c>
      <c r="D248" s="127" t="s">
        <v>2296</v>
      </c>
      <c r="E248" s="128">
        <v>41043952</v>
      </c>
      <c r="F248" s="128">
        <v>41044011</v>
      </c>
      <c r="G248" s="127" t="s">
        <v>1675</v>
      </c>
    </row>
    <row r="249" spans="1:7" x14ac:dyDescent="0.2">
      <c r="A249" s="127" t="s">
        <v>2307</v>
      </c>
      <c r="B249" s="127" t="s">
        <v>2305</v>
      </c>
      <c r="C249" s="127" t="s">
        <v>2308</v>
      </c>
      <c r="D249" s="127" t="s">
        <v>2296</v>
      </c>
      <c r="E249" s="128">
        <v>41043983</v>
      </c>
      <c r="F249" s="128">
        <v>41044057</v>
      </c>
      <c r="G249" s="127" t="s">
        <v>1678</v>
      </c>
    </row>
    <row r="250" spans="1:7" x14ac:dyDescent="0.2">
      <c r="A250" s="127" t="s">
        <v>2309</v>
      </c>
      <c r="B250" s="127" t="s">
        <v>2310</v>
      </c>
      <c r="C250" s="127" t="s">
        <v>2311</v>
      </c>
      <c r="D250" s="127" t="s">
        <v>2296</v>
      </c>
      <c r="E250" s="128">
        <v>42903448</v>
      </c>
      <c r="F250" s="128">
        <v>42903527</v>
      </c>
      <c r="G250" s="127" t="s">
        <v>1675</v>
      </c>
    </row>
    <row r="251" spans="1:7" x14ac:dyDescent="0.2">
      <c r="A251" s="127" t="s">
        <v>2312</v>
      </c>
      <c r="B251" s="127" t="s">
        <v>2310</v>
      </c>
      <c r="C251" s="127" t="s">
        <v>2313</v>
      </c>
      <c r="D251" s="127" t="s">
        <v>2296</v>
      </c>
      <c r="E251" s="128">
        <v>42903458</v>
      </c>
      <c r="F251" s="128">
        <v>42903537</v>
      </c>
      <c r="G251" s="127" t="s">
        <v>1678</v>
      </c>
    </row>
    <row r="252" spans="1:7" x14ac:dyDescent="0.2">
      <c r="A252" s="127" t="s">
        <v>2314</v>
      </c>
      <c r="B252" s="127" t="s">
        <v>2315</v>
      </c>
      <c r="C252" s="127" t="s">
        <v>2316</v>
      </c>
      <c r="D252" s="127" t="s">
        <v>2317</v>
      </c>
      <c r="E252" s="128">
        <v>20786962</v>
      </c>
      <c r="F252" s="128">
        <v>20787016</v>
      </c>
      <c r="G252" s="127" t="s">
        <v>1678</v>
      </c>
    </row>
    <row r="253" spans="1:7" x14ac:dyDescent="0.2">
      <c r="A253" s="127" t="s">
        <v>2318</v>
      </c>
      <c r="B253" s="127" t="s">
        <v>2315</v>
      </c>
      <c r="C253" s="127" t="s">
        <v>2319</v>
      </c>
      <c r="D253" s="127" t="s">
        <v>2317</v>
      </c>
      <c r="E253" s="128">
        <v>20786981</v>
      </c>
      <c r="F253" s="128">
        <v>20787055</v>
      </c>
      <c r="G253" s="127" t="s">
        <v>1675</v>
      </c>
    </row>
    <row r="254" spans="1:7" x14ac:dyDescent="0.2">
      <c r="A254" s="127" t="s">
        <v>2320</v>
      </c>
      <c r="B254" s="127" t="s">
        <v>2321</v>
      </c>
      <c r="C254" s="127" t="s">
        <v>2322</v>
      </c>
      <c r="D254" s="127" t="s">
        <v>2317</v>
      </c>
      <c r="E254" s="128">
        <v>30557247</v>
      </c>
      <c r="F254" s="128">
        <v>30557321</v>
      </c>
      <c r="G254" s="127" t="s">
        <v>1675</v>
      </c>
    </row>
    <row r="255" spans="1:7" x14ac:dyDescent="0.2">
      <c r="A255" s="127" t="s">
        <v>2323</v>
      </c>
      <c r="B255" s="127" t="s">
        <v>2321</v>
      </c>
      <c r="C255" s="127" t="s">
        <v>2324</v>
      </c>
      <c r="D255" s="127" t="s">
        <v>2317</v>
      </c>
      <c r="E255" s="128">
        <v>30557286</v>
      </c>
      <c r="F255" s="128">
        <v>30557342</v>
      </c>
      <c r="G255" s="127" t="s">
        <v>1678</v>
      </c>
    </row>
    <row r="256" spans="1:7" x14ac:dyDescent="0.2">
      <c r="A256" s="127" t="s">
        <v>2325</v>
      </c>
      <c r="B256" s="127" t="s">
        <v>2326</v>
      </c>
      <c r="C256" s="127" t="s">
        <v>2327</v>
      </c>
      <c r="D256" s="127" t="s">
        <v>2317</v>
      </c>
      <c r="E256" s="128">
        <v>38782665</v>
      </c>
      <c r="F256" s="128">
        <v>38782739</v>
      </c>
      <c r="G256" s="127" t="s">
        <v>1678</v>
      </c>
    </row>
    <row r="257" spans="1:7" x14ac:dyDescent="0.2">
      <c r="A257" s="127" t="s">
        <v>2328</v>
      </c>
      <c r="B257" s="127" t="s">
        <v>2326</v>
      </c>
      <c r="C257" s="127" t="s">
        <v>2329</v>
      </c>
      <c r="D257" s="127" t="s">
        <v>2317</v>
      </c>
      <c r="E257" s="128">
        <v>38782683</v>
      </c>
      <c r="F257" s="128">
        <v>38782743</v>
      </c>
      <c r="G257" s="127" t="s">
        <v>1675</v>
      </c>
    </row>
    <row r="258" spans="1:7" x14ac:dyDescent="0.2">
      <c r="A258" s="127" t="s">
        <v>2330</v>
      </c>
      <c r="B258" s="127" t="s">
        <v>2331</v>
      </c>
      <c r="C258" s="127" t="s">
        <v>2332</v>
      </c>
      <c r="D258" s="127" t="s">
        <v>2317</v>
      </c>
      <c r="E258" s="128">
        <v>47440647</v>
      </c>
      <c r="F258" s="128">
        <v>47440716</v>
      </c>
      <c r="G258" s="127" t="s">
        <v>1678</v>
      </c>
    </row>
    <row r="259" spans="1:7" x14ac:dyDescent="0.2">
      <c r="A259" s="127" t="s">
        <v>2333</v>
      </c>
      <c r="B259" s="127" t="s">
        <v>2331</v>
      </c>
      <c r="C259" s="127" t="s">
        <v>2334</v>
      </c>
      <c r="D259" s="127" t="s">
        <v>2317</v>
      </c>
      <c r="E259" s="128">
        <v>47440647</v>
      </c>
      <c r="F259" s="128">
        <v>47440711</v>
      </c>
      <c r="G259" s="127" t="s">
        <v>1675</v>
      </c>
    </row>
    <row r="260" spans="1:7" x14ac:dyDescent="0.2">
      <c r="A260" s="127" t="s">
        <v>2335</v>
      </c>
      <c r="B260" s="127" t="s">
        <v>2336</v>
      </c>
      <c r="C260" s="127" t="s">
        <v>2337</v>
      </c>
      <c r="D260" s="127" t="s">
        <v>2338</v>
      </c>
      <c r="E260" s="128">
        <v>15397408</v>
      </c>
      <c r="F260" s="128">
        <v>15397477</v>
      </c>
      <c r="G260" s="127" t="s">
        <v>1675</v>
      </c>
    </row>
    <row r="261" spans="1:7" x14ac:dyDescent="0.2">
      <c r="A261" s="127" t="s">
        <v>2339</v>
      </c>
      <c r="B261" s="127" t="s">
        <v>2336</v>
      </c>
      <c r="C261" s="127" t="s">
        <v>2340</v>
      </c>
      <c r="D261" s="127" t="s">
        <v>2338</v>
      </c>
      <c r="E261" s="128">
        <v>15397422</v>
      </c>
      <c r="F261" s="128">
        <v>15397491</v>
      </c>
      <c r="G261" s="127" t="s">
        <v>1678</v>
      </c>
    </row>
    <row r="262" spans="1:7" x14ac:dyDescent="0.2">
      <c r="A262" s="127" t="s">
        <v>2341</v>
      </c>
      <c r="B262" s="127" t="s">
        <v>2342</v>
      </c>
      <c r="C262" s="127" t="s">
        <v>2343</v>
      </c>
      <c r="D262" s="127" t="s">
        <v>2338</v>
      </c>
      <c r="E262" s="128">
        <v>27821425</v>
      </c>
      <c r="F262" s="128">
        <v>27821504</v>
      </c>
      <c r="G262" s="127" t="s">
        <v>1675</v>
      </c>
    </row>
    <row r="263" spans="1:7" x14ac:dyDescent="0.2">
      <c r="A263" s="127" t="s">
        <v>2344</v>
      </c>
      <c r="B263" s="127" t="s">
        <v>2342</v>
      </c>
      <c r="C263" s="127" t="s">
        <v>2345</v>
      </c>
      <c r="D263" s="127" t="s">
        <v>2338</v>
      </c>
      <c r="E263" s="128">
        <v>27821447</v>
      </c>
      <c r="F263" s="128">
        <v>27821511</v>
      </c>
      <c r="G263" s="127" t="s">
        <v>1678</v>
      </c>
    </row>
    <row r="264" spans="1:7" x14ac:dyDescent="0.2">
      <c r="A264" s="127" t="s">
        <v>2346</v>
      </c>
      <c r="B264" s="127" t="s">
        <v>2347</v>
      </c>
      <c r="C264" s="127" t="s">
        <v>2348</v>
      </c>
      <c r="D264" s="127" t="s">
        <v>2338</v>
      </c>
      <c r="E264" s="128">
        <v>53632084</v>
      </c>
      <c r="F264" s="128">
        <v>53632163</v>
      </c>
      <c r="G264" s="127" t="s">
        <v>1675</v>
      </c>
    </row>
    <row r="265" spans="1:7" x14ac:dyDescent="0.2">
      <c r="A265" s="127" t="s">
        <v>2349</v>
      </c>
      <c r="B265" s="127" t="s">
        <v>2350</v>
      </c>
      <c r="C265" s="127" t="s">
        <v>2351</v>
      </c>
      <c r="D265" s="127" t="s">
        <v>2338</v>
      </c>
      <c r="E265" s="128">
        <v>70030406</v>
      </c>
      <c r="F265" s="128">
        <v>70030485</v>
      </c>
      <c r="G265" s="127" t="s">
        <v>1675</v>
      </c>
    </row>
    <row r="266" spans="1:7" x14ac:dyDescent="0.2">
      <c r="A266" s="127" t="s">
        <v>2352</v>
      </c>
      <c r="B266" s="127" t="s">
        <v>2353</v>
      </c>
      <c r="C266" s="127" t="s">
        <v>2354</v>
      </c>
      <c r="D266" s="127" t="s">
        <v>2338</v>
      </c>
      <c r="E266" s="128">
        <v>73838620</v>
      </c>
      <c r="F266" s="128">
        <v>73838674</v>
      </c>
      <c r="G266" s="127" t="s">
        <v>1675</v>
      </c>
    </row>
    <row r="267" spans="1:7" x14ac:dyDescent="0.2">
      <c r="A267" s="127" t="s">
        <v>2355</v>
      </c>
      <c r="B267" s="127" t="s">
        <v>2353</v>
      </c>
      <c r="C267" s="127" t="s">
        <v>2356</v>
      </c>
      <c r="D267" s="127" t="s">
        <v>2338</v>
      </c>
      <c r="E267" s="128">
        <v>73838630</v>
      </c>
      <c r="F267" s="128">
        <v>73838709</v>
      </c>
      <c r="G267" s="127" t="s">
        <v>1678</v>
      </c>
    </row>
    <row r="268" spans="1:7" x14ac:dyDescent="0.2">
      <c r="A268" s="127" t="s">
        <v>2357</v>
      </c>
      <c r="B268" s="127" t="s">
        <v>2358</v>
      </c>
      <c r="C268" s="127" t="s">
        <v>2359</v>
      </c>
      <c r="D268" s="127" t="s">
        <v>2338</v>
      </c>
      <c r="E268" s="128">
        <v>73842780</v>
      </c>
      <c r="F268" s="128">
        <v>73842859</v>
      </c>
      <c r="G268" s="127" t="s">
        <v>1675</v>
      </c>
    </row>
    <row r="269" spans="1:7" x14ac:dyDescent="0.2">
      <c r="A269" s="127" t="s">
        <v>2360</v>
      </c>
      <c r="B269" s="127" t="s">
        <v>2361</v>
      </c>
      <c r="C269" s="127" t="s">
        <v>2362</v>
      </c>
      <c r="D269" s="127" t="s">
        <v>2338</v>
      </c>
      <c r="E269" s="128">
        <v>110451429</v>
      </c>
      <c r="F269" s="128">
        <v>110451503</v>
      </c>
      <c r="G269" s="127" t="s">
        <v>1678</v>
      </c>
    </row>
    <row r="270" spans="1:7" x14ac:dyDescent="0.2">
      <c r="A270" s="127" t="s">
        <v>2363</v>
      </c>
      <c r="B270" s="127" t="s">
        <v>2361</v>
      </c>
      <c r="C270" s="127" t="s">
        <v>2364</v>
      </c>
      <c r="D270" s="127" t="s">
        <v>2338</v>
      </c>
      <c r="E270" s="128">
        <v>110451430</v>
      </c>
      <c r="F270" s="128">
        <v>110451504</v>
      </c>
      <c r="G270" s="127" t="s">
        <v>1675</v>
      </c>
    </row>
    <row r="271" spans="1:7" x14ac:dyDescent="0.2">
      <c r="A271" s="127" t="s">
        <v>2365</v>
      </c>
      <c r="B271" s="127" t="s">
        <v>2366</v>
      </c>
      <c r="C271" s="127" t="s">
        <v>2367</v>
      </c>
      <c r="D271" s="127" t="s">
        <v>2338</v>
      </c>
      <c r="E271" s="128">
        <v>112454755</v>
      </c>
      <c r="F271" s="128">
        <v>112454819</v>
      </c>
      <c r="G271" s="127" t="s">
        <v>1675</v>
      </c>
    </row>
    <row r="272" spans="1:7" x14ac:dyDescent="0.2">
      <c r="A272" s="127" t="s">
        <v>2368</v>
      </c>
      <c r="B272" s="127" t="s">
        <v>2369</v>
      </c>
      <c r="C272" s="127" t="s">
        <v>2370</v>
      </c>
      <c r="D272" s="127" t="s">
        <v>2338</v>
      </c>
      <c r="E272" s="128">
        <v>136349158</v>
      </c>
      <c r="F272" s="128">
        <v>136349237</v>
      </c>
      <c r="G272" s="127" t="s">
        <v>1678</v>
      </c>
    </row>
    <row r="273" spans="1:7" x14ac:dyDescent="0.2">
      <c r="A273" s="127" t="s">
        <v>2371</v>
      </c>
      <c r="B273" s="127" t="s">
        <v>2372</v>
      </c>
      <c r="C273" s="127" t="s">
        <v>2373</v>
      </c>
      <c r="D273" s="127" t="s">
        <v>2338</v>
      </c>
      <c r="E273" s="128">
        <v>137031252</v>
      </c>
      <c r="F273" s="128">
        <v>137031306</v>
      </c>
      <c r="G273" s="127" t="s">
        <v>1675</v>
      </c>
    </row>
    <row r="274" spans="1:7" x14ac:dyDescent="0.2">
      <c r="A274" s="127" t="s">
        <v>2374</v>
      </c>
      <c r="B274" s="127" t="s">
        <v>2372</v>
      </c>
      <c r="C274" s="127" t="s">
        <v>2375</v>
      </c>
      <c r="D274" s="127" t="s">
        <v>2338</v>
      </c>
      <c r="E274" s="128">
        <v>137031301</v>
      </c>
      <c r="F274" s="128">
        <v>137031360</v>
      </c>
      <c r="G274" s="127" t="s">
        <v>1678</v>
      </c>
    </row>
    <row r="275" spans="1:7" x14ac:dyDescent="0.2">
      <c r="A275" s="127" t="s">
        <v>2376</v>
      </c>
      <c r="B275" s="127" t="s">
        <v>2377</v>
      </c>
      <c r="C275" s="127" t="s">
        <v>2378</v>
      </c>
      <c r="D275" s="127" t="s">
        <v>2338</v>
      </c>
      <c r="E275" s="128">
        <v>153558217</v>
      </c>
      <c r="F275" s="128">
        <v>153558286</v>
      </c>
      <c r="G275" s="127" t="s">
        <v>1675</v>
      </c>
    </row>
    <row r="276" spans="1:7" x14ac:dyDescent="0.2">
      <c r="A276" s="127" t="s">
        <v>2379</v>
      </c>
      <c r="B276" s="127" t="s">
        <v>2377</v>
      </c>
      <c r="C276" s="127" t="s">
        <v>2380</v>
      </c>
      <c r="D276" s="127" t="s">
        <v>2338</v>
      </c>
      <c r="E276" s="128">
        <v>153558232</v>
      </c>
      <c r="F276" s="128">
        <v>153558286</v>
      </c>
      <c r="G276" s="127" t="s">
        <v>1678</v>
      </c>
    </row>
    <row r="277" spans="1:7" x14ac:dyDescent="0.2">
      <c r="A277" s="127" t="s">
        <v>2381</v>
      </c>
      <c r="B277" s="127" t="s">
        <v>2382</v>
      </c>
      <c r="C277" s="127" t="s">
        <v>2383</v>
      </c>
      <c r="D277" s="127" t="s">
        <v>2384</v>
      </c>
      <c r="E277" s="128">
        <v>2786824</v>
      </c>
      <c r="F277" s="128">
        <v>2786903</v>
      </c>
      <c r="G277" s="127" t="s">
        <v>1675</v>
      </c>
    </row>
    <row r="278" spans="1:7" x14ac:dyDescent="0.2">
      <c r="A278" s="127" t="s">
        <v>2385</v>
      </c>
      <c r="B278" s="127" t="s">
        <v>2382</v>
      </c>
      <c r="C278" s="127" t="s">
        <v>2386</v>
      </c>
      <c r="D278" s="127" t="s">
        <v>2384</v>
      </c>
      <c r="E278" s="128">
        <v>2786972</v>
      </c>
      <c r="F278" s="128">
        <v>2787051</v>
      </c>
      <c r="G278" s="127" t="s">
        <v>1675</v>
      </c>
    </row>
    <row r="279" spans="1:7" x14ac:dyDescent="0.2">
      <c r="A279" s="127" t="s">
        <v>2387</v>
      </c>
      <c r="B279" s="127" t="s">
        <v>2382</v>
      </c>
      <c r="C279" s="127" t="s">
        <v>2388</v>
      </c>
      <c r="D279" s="127" t="s">
        <v>2384</v>
      </c>
      <c r="E279" s="128">
        <v>2787052</v>
      </c>
      <c r="F279" s="128">
        <v>2787131</v>
      </c>
      <c r="G279" s="127" t="s">
        <v>1675</v>
      </c>
    </row>
    <row r="280" spans="1:7" x14ac:dyDescent="0.2">
      <c r="A280" s="127" t="s">
        <v>2389</v>
      </c>
      <c r="B280" s="127" t="s">
        <v>2382</v>
      </c>
      <c r="C280" s="127" t="s">
        <v>2390</v>
      </c>
      <c r="D280" s="127" t="s">
        <v>2384</v>
      </c>
      <c r="E280" s="128">
        <v>2787168</v>
      </c>
      <c r="F280" s="128">
        <v>2787247</v>
      </c>
      <c r="G280" s="127" t="s">
        <v>1678</v>
      </c>
    </row>
    <row r="281" spans="1:7" x14ac:dyDescent="0.2">
      <c r="A281" s="127" t="s">
        <v>2391</v>
      </c>
      <c r="B281" s="127" t="s">
        <v>2382</v>
      </c>
      <c r="C281" s="127" t="s">
        <v>2392</v>
      </c>
      <c r="D281" s="127" t="s">
        <v>2384</v>
      </c>
      <c r="E281" s="128">
        <v>2787344</v>
      </c>
      <c r="F281" s="128">
        <v>2787423</v>
      </c>
      <c r="G281" s="127" t="s">
        <v>1675</v>
      </c>
    </row>
    <row r="282" spans="1:7" x14ac:dyDescent="0.2">
      <c r="A282" s="127" t="s">
        <v>2393</v>
      </c>
      <c r="B282" s="127" t="s">
        <v>2382</v>
      </c>
      <c r="C282" s="127" t="s">
        <v>2394</v>
      </c>
      <c r="D282" s="127" t="s">
        <v>2384</v>
      </c>
      <c r="E282" s="128">
        <v>2787424</v>
      </c>
      <c r="F282" s="128">
        <v>2787503</v>
      </c>
      <c r="G282" s="127" t="s">
        <v>1678</v>
      </c>
    </row>
    <row r="283" spans="1:7" x14ac:dyDescent="0.2">
      <c r="A283" s="127" t="s">
        <v>2395</v>
      </c>
      <c r="B283" s="127" t="s">
        <v>2382</v>
      </c>
      <c r="C283" s="127" t="s">
        <v>2396</v>
      </c>
      <c r="D283" s="127" t="s">
        <v>2384</v>
      </c>
      <c r="E283" s="128">
        <v>2787564</v>
      </c>
      <c r="F283" s="128">
        <v>2787638</v>
      </c>
      <c r="G283" s="127" t="s">
        <v>1678</v>
      </c>
    </row>
    <row r="284" spans="1:7" x14ac:dyDescent="0.2">
      <c r="A284" s="127" t="s">
        <v>2397</v>
      </c>
      <c r="B284" s="127" t="s">
        <v>2382</v>
      </c>
      <c r="C284" s="127" t="s">
        <v>2398</v>
      </c>
      <c r="D284" s="127" t="s">
        <v>2384</v>
      </c>
      <c r="E284" s="128">
        <v>2787630</v>
      </c>
      <c r="F284" s="128">
        <v>2787709</v>
      </c>
      <c r="G284" s="127" t="s">
        <v>1675</v>
      </c>
    </row>
    <row r="285" spans="1:7" x14ac:dyDescent="0.2">
      <c r="A285" s="127" t="s">
        <v>2399</v>
      </c>
      <c r="B285" s="127" t="s">
        <v>2382</v>
      </c>
      <c r="C285" s="127" t="s">
        <v>2400</v>
      </c>
      <c r="D285" s="127" t="s">
        <v>2384</v>
      </c>
      <c r="E285" s="128">
        <v>2787745</v>
      </c>
      <c r="F285" s="128">
        <v>2787824</v>
      </c>
      <c r="G285" s="127" t="s">
        <v>1678</v>
      </c>
    </row>
    <row r="286" spans="1:7" x14ac:dyDescent="0.2">
      <c r="A286" s="127" t="s">
        <v>2401</v>
      </c>
      <c r="B286" s="127" t="s">
        <v>2402</v>
      </c>
      <c r="C286" s="127" t="s">
        <v>2403</v>
      </c>
      <c r="D286" s="127" t="s">
        <v>2384</v>
      </c>
      <c r="E286" s="128">
        <v>6865957</v>
      </c>
      <c r="F286" s="128">
        <v>6866036</v>
      </c>
      <c r="G286" s="127" t="s">
        <v>1678</v>
      </c>
    </row>
    <row r="287" spans="1:7" x14ac:dyDescent="0.2">
      <c r="A287" s="127" t="s">
        <v>2404</v>
      </c>
      <c r="B287" s="127" t="s">
        <v>2402</v>
      </c>
      <c r="C287" s="127" t="s">
        <v>2405</v>
      </c>
      <c r="D287" s="127" t="s">
        <v>2384</v>
      </c>
      <c r="E287" s="128">
        <v>6866082</v>
      </c>
      <c r="F287" s="128">
        <v>6866161</v>
      </c>
      <c r="G287" s="127" t="s">
        <v>1675</v>
      </c>
    </row>
    <row r="288" spans="1:7" x14ac:dyDescent="0.2">
      <c r="A288" s="127" t="s">
        <v>2406</v>
      </c>
      <c r="B288" s="127" t="s">
        <v>2402</v>
      </c>
      <c r="C288" s="127" t="s">
        <v>2407</v>
      </c>
      <c r="D288" s="127" t="s">
        <v>2384</v>
      </c>
      <c r="E288" s="128">
        <v>6866492</v>
      </c>
      <c r="F288" s="128">
        <v>6866560</v>
      </c>
      <c r="G288" s="127" t="s">
        <v>1675</v>
      </c>
    </row>
    <row r="289" spans="1:7" x14ac:dyDescent="0.2">
      <c r="A289" s="127" t="s">
        <v>2408</v>
      </c>
      <c r="B289" s="127" t="s">
        <v>2402</v>
      </c>
      <c r="C289" s="127" t="s">
        <v>2409</v>
      </c>
      <c r="D289" s="127" t="s">
        <v>2384</v>
      </c>
      <c r="E289" s="128">
        <v>6867502</v>
      </c>
      <c r="F289" s="128">
        <v>6867581</v>
      </c>
      <c r="G289" s="127" t="s">
        <v>1675</v>
      </c>
    </row>
    <row r="290" spans="1:7" x14ac:dyDescent="0.2">
      <c r="A290" s="127" t="s">
        <v>2410</v>
      </c>
      <c r="B290" s="127" t="s">
        <v>2402</v>
      </c>
      <c r="C290" s="127" t="s">
        <v>2411</v>
      </c>
      <c r="D290" s="127" t="s">
        <v>2384</v>
      </c>
      <c r="E290" s="128">
        <v>6868642</v>
      </c>
      <c r="F290" s="128">
        <v>6868721</v>
      </c>
      <c r="G290" s="127" t="s">
        <v>1678</v>
      </c>
    </row>
    <row r="291" spans="1:7" x14ac:dyDescent="0.2">
      <c r="A291" s="127" t="s">
        <v>2412</v>
      </c>
      <c r="B291" s="127" t="s">
        <v>2402</v>
      </c>
      <c r="C291" s="127" t="s">
        <v>2413</v>
      </c>
      <c r="D291" s="127" t="s">
        <v>2384</v>
      </c>
      <c r="E291" s="128">
        <v>6870203</v>
      </c>
      <c r="F291" s="128">
        <v>6870282</v>
      </c>
      <c r="G291" s="127" t="s">
        <v>1675</v>
      </c>
    </row>
    <row r="292" spans="1:7" x14ac:dyDescent="0.2">
      <c r="A292" s="127" t="s">
        <v>2414</v>
      </c>
      <c r="B292" s="127" t="s">
        <v>2402</v>
      </c>
      <c r="C292" s="127" t="s">
        <v>2415</v>
      </c>
      <c r="D292" s="127" t="s">
        <v>2384</v>
      </c>
      <c r="E292" s="128">
        <v>6870664</v>
      </c>
      <c r="F292" s="128">
        <v>6870743</v>
      </c>
      <c r="G292" s="127" t="s">
        <v>1675</v>
      </c>
    </row>
    <row r="293" spans="1:7" x14ac:dyDescent="0.2">
      <c r="A293" s="127" t="s">
        <v>2416</v>
      </c>
      <c r="B293" s="127" t="s">
        <v>2402</v>
      </c>
      <c r="C293" s="127" t="s">
        <v>2417</v>
      </c>
      <c r="D293" s="127" t="s">
        <v>2384</v>
      </c>
      <c r="E293" s="128">
        <v>6872272</v>
      </c>
      <c r="F293" s="128">
        <v>6872351</v>
      </c>
      <c r="G293" s="127" t="s">
        <v>1675</v>
      </c>
    </row>
    <row r="294" spans="1:7" x14ac:dyDescent="0.2">
      <c r="A294" s="127" t="s">
        <v>2418</v>
      </c>
      <c r="B294" s="127" t="s">
        <v>2402</v>
      </c>
      <c r="C294" s="127" t="s">
        <v>2419</v>
      </c>
      <c r="D294" s="127" t="s">
        <v>2384</v>
      </c>
      <c r="E294" s="128">
        <v>6872797</v>
      </c>
      <c r="F294" s="128">
        <v>6872876</v>
      </c>
      <c r="G294" s="127" t="s">
        <v>1678</v>
      </c>
    </row>
    <row r="295" spans="1:7" x14ac:dyDescent="0.2">
      <c r="A295" s="127" t="s">
        <v>2420</v>
      </c>
      <c r="B295" s="127" t="s">
        <v>2402</v>
      </c>
      <c r="C295" s="127" t="s">
        <v>2421</v>
      </c>
      <c r="D295" s="127" t="s">
        <v>2384</v>
      </c>
      <c r="E295" s="128">
        <v>6873194</v>
      </c>
      <c r="F295" s="128">
        <v>6873273</v>
      </c>
      <c r="G295" s="127" t="s">
        <v>1675</v>
      </c>
    </row>
  </sheetData>
  <mergeCells count="7">
    <mergeCell ref="G3:G5"/>
    <mergeCell ref="A3:A5"/>
    <mergeCell ref="B3:B5"/>
    <mergeCell ref="C3:C5"/>
    <mergeCell ref="D3:D5"/>
    <mergeCell ref="E3:E5"/>
    <mergeCell ref="F3: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3CBBC57A00174982998F5EEB8EE55D" ma:contentTypeVersion="14" ma:contentTypeDescription="Ein neues Dokument erstellen." ma:contentTypeScope="" ma:versionID="35f19f3be6608864eac4c84977e356ba">
  <xsd:schema xmlns:xsd="http://www.w3.org/2001/XMLSchema" xmlns:xs="http://www.w3.org/2001/XMLSchema" xmlns:p="http://schemas.microsoft.com/office/2006/metadata/properties" xmlns:ns3="1430f0c0-03ff-491c-b80d-b9c9d2c5b949" xmlns:ns4="1888bda9-6233-41d6-8a0d-f1406bfa71e4" targetNamespace="http://schemas.microsoft.com/office/2006/metadata/properties" ma:root="true" ma:fieldsID="1b3461a8c0217acda96f624ffca5904f" ns3:_="" ns4:_="">
    <xsd:import namespace="1430f0c0-03ff-491c-b80d-b9c9d2c5b949"/>
    <xsd:import namespace="1888bda9-6233-41d6-8a0d-f1406bfa71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30f0c0-03ff-491c-b80d-b9c9d2c5b94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8bda9-6233-41d6-8a0d-f1406bfa71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A50CD4-D31E-4DBB-B8F3-035505ED6CDA}">
  <ds:schemaRefs>
    <ds:schemaRef ds:uri="http://schemas.microsoft.com/sharepoint/v3/contenttype/forms"/>
  </ds:schemaRefs>
</ds:datastoreItem>
</file>

<file path=customXml/itemProps2.xml><?xml version="1.0" encoding="utf-8"?>
<ds:datastoreItem xmlns:ds="http://schemas.openxmlformats.org/officeDocument/2006/customXml" ds:itemID="{30C1EA30-0447-4A03-B3FF-4EA3948FC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30f0c0-03ff-491c-b80d-b9c9d2c5b949"/>
    <ds:schemaRef ds:uri="1888bda9-6233-41d6-8a0d-f1406bfa71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7C40AA-942F-4823-8E7A-DCEE2DA78354}">
  <ds:schemaRefs>
    <ds:schemaRef ds:uri="http://schemas.microsoft.com/office/infopath/2007/PartnerControls"/>
    <ds:schemaRef ds:uri="http://schemas.microsoft.com/office/2006/documentManagement/types"/>
    <ds:schemaRef ds:uri="http://purl.org/dc/elements/1.1/"/>
    <ds:schemaRef ds:uri="http://purl.org/dc/dcmitype/"/>
    <ds:schemaRef ds:uri="1888bda9-6233-41d6-8a0d-f1406bfa71e4"/>
    <ds:schemaRef ds:uri="http://schemas.openxmlformats.org/package/2006/metadata/core-properties"/>
    <ds:schemaRef ds:uri="http://www.w3.org/XML/1998/namespace"/>
    <ds:schemaRef ds:uri="1430f0c0-03ff-491c-b80d-b9c9d2c5b94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Supplementary Data 1</vt:lpstr>
      <vt:lpstr>Supplementary Data 2</vt:lpstr>
      <vt:lpstr>Supplementary Data 2 - Notes</vt:lpstr>
      <vt:lpstr>Supplementary Data 3A</vt:lpstr>
      <vt:lpstr>Supplementary Data 3B</vt:lpstr>
      <vt:lpstr>Supplementary Data 4A</vt:lpstr>
      <vt:lpstr>Supplementary Data 4B</vt:lpstr>
      <vt:lpstr>'Supplementary Data 4A'!snps_hg38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Bernkopf Marie</dc:creator>
  <cp:keywords/>
  <dc:description/>
  <cp:lastModifiedBy>Microsoft Office User</cp:lastModifiedBy>
  <cp:revision/>
  <dcterms:created xsi:type="dcterms:W3CDTF">2021-12-09T12:52:36Z</dcterms:created>
  <dcterms:modified xsi:type="dcterms:W3CDTF">2023-01-04T08:48:06Z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0x010100AE3CBBC57A00174982998F5EEB8EE55D</vt:lpwstr>
  </property>
</Properties>
</file>