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d3e66079e095eb56/Documents/Antedon_mediterranea/Paper_Amed/Manuscript_preparation/Writing/5_Changes_after_Iain_email_15April/Table_1_and_related/"/>
    </mc:Choice>
  </mc:AlternateContent>
  <xr:revisionPtr revIDLastSave="4" documentId="11_4F578605BF6AC98CE9D1FA10C717194A14CFA249" xr6:coauthVersionLast="47" xr6:coauthVersionMax="47" xr10:uidLastSave="{5FCDB070-F660-4EFA-8682-680DAE1272E6}"/>
  <bookViews>
    <workbookView xWindow="28680" yWindow="-120" windowWidth="29040" windowHeight="15840" activeTab="1" xr2:uid="{00000000-000D-0000-FFFF-FFFF00000000}"/>
  </bookViews>
  <sheets>
    <sheet name="All_crinotocin_vs_ASW" sheetId="1" r:id="rId1"/>
    <sheet name="Comparison_NP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b9tAlP8nwcTtZsWnVLje86hLT5Q=="/>
    </ext>
  </extLst>
</workbook>
</file>

<file path=xl/calcChain.xml><?xml version="1.0" encoding="utf-8"?>
<calcChain xmlns="http://schemas.openxmlformats.org/spreadsheetml/2006/main">
  <c r="Y22" i="2" l="1"/>
  <c r="T22" i="2"/>
  <c r="O22" i="2"/>
  <c r="J22" i="2"/>
  <c r="E22" i="2"/>
  <c r="E20" i="2"/>
  <c r="D20" i="2"/>
  <c r="X19" i="2"/>
  <c r="Y19" i="2" s="1"/>
  <c r="T19" i="2"/>
  <c r="S19" i="2"/>
  <c r="N19" i="2"/>
  <c r="O19" i="2" s="1"/>
  <c r="J19" i="2"/>
  <c r="I19" i="2"/>
  <c r="D19" i="2"/>
  <c r="E19" i="2" s="1"/>
  <c r="Y18" i="2"/>
  <c r="X18" i="2"/>
  <c r="S18" i="2"/>
  <c r="T18" i="2" s="1"/>
  <c r="O18" i="2"/>
  <c r="N18" i="2"/>
  <c r="I18" i="2"/>
  <c r="J18" i="2" s="1"/>
  <c r="E18" i="2"/>
  <c r="D18" i="2"/>
  <c r="X17" i="2"/>
  <c r="Y17" i="2" s="1"/>
  <c r="T17" i="2"/>
  <c r="S17" i="2"/>
  <c r="N17" i="2"/>
  <c r="O17" i="2" s="1"/>
  <c r="J17" i="2"/>
  <c r="I17" i="2"/>
  <c r="D17" i="2"/>
  <c r="E17" i="2" s="1"/>
  <c r="Y16" i="2"/>
  <c r="X16" i="2"/>
  <c r="S16" i="2"/>
  <c r="T16" i="2" s="1"/>
  <c r="O16" i="2"/>
  <c r="N16" i="2"/>
  <c r="I16" i="2"/>
  <c r="J16" i="2" s="1"/>
  <c r="E16" i="2"/>
  <c r="D16" i="2"/>
  <c r="X15" i="2"/>
  <c r="Y15" i="2" s="1"/>
  <c r="T15" i="2"/>
  <c r="S15" i="2"/>
  <c r="N15" i="2"/>
  <c r="O15" i="2" s="1"/>
  <c r="J15" i="2"/>
  <c r="I15" i="2"/>
  <c r="D15" i="2"/>
  <c r="E15" i="2" s="1"/>
  <c r="Y14" i="2"/>
  <c r="X14" i="2"/>
  <c r="S14" i="2"/>
  <c r="T14" i="2" s="1"/>
  <c r="O14" i="2"/>
  <c r="N14" i="2"/>
  <c r="I14" i="2"/>
  <c r="J14" i="2" s="1"/>
  <c r="E14" i="2"/>
  <c r="D14" i="2"/>
  <c r="X13" i="2"/>
  <c r="Y13" i="2" s="1"/>
  <c r="O13" i="2"/>
  <c r="N13" i="2"/>
  <c r="X12" i="2"/>
  <c r="Y12" i="2" s="1"/>
  <c r="O12" i="2"/>
  <c r="N12" i="2"/>
  <c r="I12" i="2"/>
  <c r="J12" i="2" s="1"/>
  <c r="E12" i="2"/>
  <c r="D12" i="2"/>
  <c r="X11" i="2"/>
  <c r="Y11" i="2" s="1"/>
  <c r="T11" i="2"/>
  <c r="S11" i="2"/>
  <c r="N11" i="2"/>
  <c r="O11" i="2" s="1"/>
  <c r="J11" i="2"/>
  <c r="I11" i="2"/>
  <c r="D11" i="2"/>
  <c r="E11" i="2" s="1"/>
  <c r="Y10" i="2"/>
  <c r="X10" i="2"/>
  <c r="S10" i="2"/>
  <c r="T10" i="2" s="1"/>
  <c r="O10" i="2"/>
  <c r="N10" i="2"/>
  <c r="I10" i="2"/>
  <c r="J10" i="2" s="1"/>
  <c r="E10" i="2"/>
  <c r="D10" i="2"/>
  <c r="X9" i="2"/>
  <c r="Y9" i="2" s="1"/>
  <c r="T9" i="2"/>
  <c r="S9" i="2"/>
  <c r="N9" i="2"/>
  <c r="O9" i="2" s="1"/>
  <c r="J9" i="2"/>
  <c r="I9" i="2"/>
  <c r="D9" i="2"/>
  <c r="E9" i="2" s="1"/>
  <c r="Y8" i="2"/>
  <c r="X8" i="2"/>
  <c r="S8" i="2"/>
  <c r="T8" i="2" s="1"/>
  <c r="O8" i="2"/>
  <c r="N8" i="2"/>
  <c r="I8" i="2"/>
  <c r="J8" i="2" s="1"/>
  <c r="E8" i="2"/>
  <c r="D8" i="2"/>
  <c r="X7" i="2"/>
  <c r="Y7" i="2" s="1"/>
  <c r="T7" i="2"/>
  <c r="T25" i="2" s="1"/>
  <c r="S7" i="2"/>
  <c r="N7" i="2"/>
  <c r="O7" i="2" s="1"/>
  <c r="J7" i="2"/>
  <c r="I7" i="2"/>
  <c r="D7" i="2"/>
  <c r="E7" i="2" s="1"/>
  <c r="J57" i="1"/>
  <c r="E57" i="1"/>
  <c r="J55" i="1"/>
  <c r="I55" i="1"/>
  <c r="D55" i="1"/>
  <c r="E55" i="1" s="1"/>
  <c r="J54" i="1"/>
  <c r="I54" i="1"/>
  <c r="D54" i="1"/>
  <c r="E54" i="1" s="1"/>
  <c r="J53" i="1"/>
  <c r="I53" i="1"/>
  <c r="D53" i="1"/>
  <c r="E53" i="1" s="1"/>
  <c r="J52" i="1"/>
  <c r="I52" i="1"/>
  <c r="D52" i="1"/>
  <c r="E52" i="1" s="1"/>
  <c r="J51" i="1"/>
  <c r="I51" i="1"/>
  <c r="D51" i="1"/>
  <c r="E51" i="1" s="1"/>
  <c r="J50" i="1"/>
  <c r="I50" i="1"/>
  <c r="D50" i="1"/>
  <c r="E50" i="1" s="1"/>
  <c r="J49" i="1"/>
  <c r="I49" i="1"/>
  <c r="D49" i="1"/>
  <c r="E49" i="1" s="1"/>
  <c r="J48" i="1"/>
  <c r="I48" i="1"/>
  <c r="I47" i="1"/>
  <c r="J47" i="1" s="1"/>
  <c r="J46" i="1"/>
  <c r="I46" i="1"/>
  <c r="I45" i="1"/>
  <c r="J45" i="1" s="1"/>
  <c r="E45" i="1"/>
  <c r="D45" i="1"/>
  <c r="I44" i="1"/>
  <c r="J44" i="1" s="1"/>
  <c r="E44" i="1"/>
  <c r="D44" i="1"/>
  <c r="I43" i="1"/>
  <c r="J43" i="1" s="1"/>
  <c r="E43" i="1"/>
  <c r="D43" i="1"/>
  <c r="I42" i="1"/>
  <c r="J42" i="1" s="1"/>
  <c r="E42" i="1"/>
  <c r="D42" i="1"/>
  <c r="I41" i="1"/>
  <c r="J41" i="1" s="1"/>
  <c r="E41" i="1"/>
  <c r="D41" i="1"/>
  <c r="I40" i="1"/>
  <c r="J40" i="1" s="1"/>
  <c r="E40" i="1"/>
  <c r="D40" i="1"/>
  <c r="I39" i="1"/>
  <c r="J39" i="1" s="1"/>
  <c r="E39" i="1"/>
  <c r="D39" i="1"/>
  <c r="I38" i="1"/>
  <c r="J38" i="1" s="1"/>
  <c r="J37" i="1"/>
  <c r="I37" i="1"/>
  <c r="I36" i="1"/>
  <c r="J36" i="1" s="1"/>
  <c r="J35" i="1"/>
  <c r="I35" i="1"/>
  <c r="I34" i="1"/>
  <c r="J34" i="1" s="1"/>
  <c r="J33" i="1"/>
  <c r="I33" i="1"/>
  <c r="I32" i="1"/>
  <c r="J32" i="1" s="1"/>
  <c r="J31" i="1"/>
  <c r="I31" i="1"/>
  <c r="I30" i="1"/>
  <c r="J30" i="1" s="1"/>
  <c r="J29" i="1"/>
  <c r="I29" i="1"/>
  <c r="I28" i="1"/>
  <c r="J28" i="1" s="1"/>
  <c r="J27" i="1"/>
  <c r="I27" i="1"/>
  <c r="I26" i="1"/>
  <c r="J26" i="1" s="1"/>
  <c r="E26" i="1"/>
  <c r="D26" i="1"/>
  <c r="I25" i="1"/>
  <c r="J25" i="1" s="1"/>
  <c r="E25" i="1"/>
  <c r="D25" i="1"/>
  <c r="I24" i="1"/>
  <c r="J24" i="1" s="1"/>
  <c r="E24" i="1"/>
  <c r="D24" i="1"/>
  <c r="I23" i="1"/>
  <c r="J23" i="1" s="1"/>
  <c r="E23" i="1"/>
  <c r="D23" i="1"/>
  <c r="I22" i="1"/>
  <c r="J22" i="1" s="1"/>
  <c r="E22" i="1"/>
  <c r="D22" i="1"/>
  <c r="I21" i="1"/>
  <c r="J21" i="1" s="1"/>
  <c r="E21" i="1"/>
  <c r="D21" i="1"/>
  <c r="I20" i="1"/>
  <c r="J20" i="1" s="1"/>
  <c r="E20" i="1"/>
  <c r="D20" i="1"/>
  <c r="D19" i="1"/>
  <c r="E19" i="1" s="1"/>
  <c r="J18" i="1"/>
  <c r="I18" i="1"/>
  <c r="D18" i="1"/>
  <c r="E18" i="1" s="1"/>
  <c r="J17" i="1"/>
  <c r="I17" i="1"/>
  <c r="D17" i="1"/>
  <c r="E17" i="1" s="1"/>
  <c r="J16" i="1"/>
  <c r="I16" i="1"/>
  <c r="D16" i="1"/>
  <c r="E16" i="1" s="1"/>
  <c r="J15" i="1"/>
  <c r="I15" i="1"/>
  <c r="D15" i="1"/>
  <c r="E15" i="1" s="1"/>
  <c r="J14" i="1"/>
  <c r="I14" i="1"/>
  <c r="D14" i="1"/>
  <c r="E14" i="1" s="1"/>
  <c r="J13" i="1"/>
  <c r="I13" i="1"/>
  <c r="D13" i="1"/>
  <c r="E13" i="1" s="1"/>
  <c r="E12" i="1"/>
  <c r="D12" i="1"/>
  <c r="I11" i="1"/>
  <c r="J11" i="1" s="1"/>
  <c r="E11" i="1"/>
  <c r="D11" i="1"/>
  <c r="I10" i="1"/>
  <c r="J10" i="1" s="1"/>
  <c r="E10" i="1"/>
  <c r="D10" i="1"/>
  <c r="I9" i="1"/>
  <c r="J9" i="1" s="1"/>
  <c r="E9" i="1"/>
  <c r="D9" i="1"/>
  <c r="I8" i="1"/>
  <c r="J8" i="1" s="1"/>
  <c r="E8" i="1"/>
  <c r="D8" i="1"/>
  <c r="I7" i="1"/>
  <c r="J7" i="1" s="1"/>
  <c r="D7" i="1"/>
  <c r="E7" i="1" s="1"/>
  <c r="Y25" i="2" l="1"/>
  <c r="Y29" i="2"/>
  <c r="Y30" i="2" s="1"/>
  <c r="Y24" i="2"/>
  <c r="Y26" i="2" s="1"/>
  <c r="Y28" i="2"/>
  <c r="O28" i="2"/>
  <c r="O29" i="2"/>
  <c r="O30" i="2" s="1"/>
  <c r="O24" i="2"/>
  <c r="O25" i="2"/>
  <c r="J29" i="2"/>
  <c r="J30" i="2" s="1"/>
  <c r="E25" i="2"/>
  <c r="E29" i="2"/>
  <c r="E30" i="2" s="1"/>
  <c r="E24" i="2"/>
  <c r="E26" i="2" s="1"/>
  <c r="E28" i="2"/>
  <c r="J25" i="2"/>
  <c r="T28" i="2"/>
  <c r="T24" i="2"/>
  <c r="T26" i="2" s="1"/>
  <c r="T29" i="2"/>
  <c r="T30" i="2" s="1"/>
  <c r="J28" i="2"/>
  <c r="J24" i="2"/>
  <c r="J26" i="2" s="1"/>
  <c r="J67" i="1"/>
  <c r="E64" i="1"/>
  <c r="E65" i="1" s="1"/>
  <c r="E59" i="1"/>
  <c r="E63" i="1"/>
  <c r="E60" i="1"/>
  <c r="J63" i="1"/>
  <c r="J60" i="1"/>
  <c r="J64" i="1"/>
  <c r="J65" i="1" s="1"/>
  <c r="J59" i="1"/>
  <c r="J61" i="1" s="1"/>
  <c r="O26" i="2" l="1"/>
  <c r="E61" i="1"/>
</calcChain>
</file>

<file path=xl/sharedStrings.xml><?xml version="1.0" encoding="utf-8"?>
<sst xmlns="http://schemas.openxmlformats.org/spreadsheetml/2006/main" count="324" uniqueCount="202">
  <si>
    <t>ANALYSIS ALL CRINOTOCIN vs ASW</t>
  </si>
  <si>
    <r>
      <rPr>
        <b/>
        <sz val="11"/>
        <color theme="1"/>
        <rFont val="Calibri"/>
      </rPr>
      <t>DATES:</t>
    </r>
    <r>
      <rPr>
        <sz val="11"/>
        <color theme="1"/>
        <rFont val="Calibri"/>
      </rPr>
      <t xml:space="preserve"> </t>
    </r>
  </si>
  <si>
    <t>19.3.19 + 20.3.19 + 28.3.19 + 29.3.19 + 8.8.19 + 9.8.19</t>
  </si>
  <si>
    <t>"Sample":</t>
  </si>
  <si>
    <t>Animal/Arm/Preparation</t>
  </si>
  <si>
    <t>ASW</t>
  </si>
  <si>
    <t>CRI</t>
  </si>
  <si>
    <t>Sample</t>
  </si>
  <si>
    <t>ER1</t>
  </si>
  <si>
    <t>E2</t>
  </si>
  <si>
    <t>ER2</t>
  </si>
  <si>
    <t>ER2-ER1</t>
  </si>
  <si>
    <t>11/1/2</t>
  </si>
  <si>
    <t>11/3/2</t>
  </si>
  <si>
    <t>11/4/4</t>
  </si>
  <si>
    <t>11/4/3</t>
  </si>
  <si>
    <t>11/6/2</t>
  </si>
  <si>
    <t>11/6/4</t>
  </si>
  <si>
    <t>11/8/3</t>
  </si>
  <si>
    <t>11/8/2</t>
  </si>
  <si>
    <t>11/9/4</t>
  </si>
  <si>
    <t>11/9/3</t>
  </si>
  <si>
    <t>11/10/1</t>
  </si>
  <si>
    <t>12/1/2</t>
  </si>
  <si>
    <t>12/1/4</t>
  </si>
  <si>
    <t>12/3/3</t>
  </si>
  <si>
    <t>12/3/2</t>
  </si>
  <si>
    <t>12/4/4</t>
  </si>
  <si>
    <t>12/6/4</t>
  </si>
  <si>
    <t>12/5/1</t>
  </si>
  <si>
    <t>12/7/1</t>
  </si>
  <si>
    <t>12/8/3</t>
  </si>
  <si>
    <t>12/8/2</t>
  </si>
  <si>
    <t>12/9/4</t>
  </si>
  <si>
    <t>12/10/3</t>
  </si>
  <si>
    <t>12/10/1</t>
  </si>
  <si>
    <t>15/6/2</t>
  </si>
  <si>
    <t>15/3/1</t>
  </si>
  <si>
    <t>15/7/2</t>
  </si>
  <si>
    <t>15/3/2</t>
  </si>
  <si>
    <t>15/7/4</t>
  </si>
  <si>
    <t>15/3/3</t>
  </si>
  <si>
    <t>15/8/3</t>
  </si>
  <si>
    <t>15/3/4</t>
  </si>
  <si>
    <t>15/8/1</t>
  </si>
  <si>
    <t>15/4/2</t>
  </si>
  <si>
    <t>15/9/4</t>
  </si>
  <si>
    <t>15/4/4</t>
  </si>
  <si>
    <t>15/10/2</t>
  </si>
  <si>
    <t>15/4/1</t>
  </si>
  <si>
    <t>15/5/3</t>
  </si>
  <si>
    <t>15/5/4</t>
  </si>
  <si>
    <t>15/5/2</t>
  </si>
  <si>
    <t>15/6/1</t>
  </si>
  <si>
    <t>15/6/3</t>
  </si>
  <si>
    <t>15/8/2</t>
  </si>
  <si>
    <t>15/8/4</t>
  </si>
  <si>
    <t>15/9/3</t>
  </si>
  <si>
    <t>15/9/1</t>
  </si>
  <si>
    <t>15/10/4</t>
  </si>
  <si>
    <t>15/10/1</t>
  </si>
  <si>
    <t>15/10/3</t>
  </si>
  <si>
    <t>31/2/2</t>
  </si>
  <si>
    <t>31/2/1</t>
  </si>
  <si>
    <t>31/3/3</t>
  </si>
  <si>
    <t>31/2/3</t>
  </si>
  <si>
    <t>31/3/1</t>
  </si>
  <si>
    <t>31/3/2</t>
  </si>
  <si>
    <t>31/4/2</t>
  </si>
  <si>
    <t>31/3/4</t>
  </si>
  <si>
    <t>31/5/3</t>
  </si>
  <si>
    <t>31/4/3</t>
  </si>
  <si>
    <t>31/6/2</t>
  </si>
  <si>
    <t>31/4/1</t>
  </si>
  <si>
    <t>31/6/4</t>
  </si>
  <si>
    <t>31/5/4</t>
  </si>
  <si>
    <t>31/5/2</t>
  </si>
  <si>
    <t>31/6/1</t>
  </si>
  <si>
    <t>31/6/3</t>
  </si>
  <si>
    <t>31/7/3</t>
  </si>
  <si>
    <t>31/7/1</t>
  </si>
  <si>
    <t>31/8/2</t>
  </si>
  <si>
    <t>31/7/4</t>
  </si>
  <si>
    <t>31/8/4</t>
  </si>
  <si>
    <t>31/8/3</t>
  </si>
  <si>
    <t>31/9/3</t>
  </si>
  <si>
    <t>31/8/1</t>
  </si>
  <si>
    <t>31/9/1</t>
  </si>
  <si>
    <t>31/9/4</t>
  </si>
  <si>
    <t>31/10/4</t>
  </si>
  <si>
    <t>31/9/2</t>
  </si>
  <si>
    <t>31/10/2</t>
  </si>
  <si>
    <t>31/10/3</t>
  </si>
  <si>
    <t>N ASW:</t>
  </si>
  <si>
    <t>N CRI:</t>
  </si>
  <si>
    <t>Max ASW:</t>
  </si>
  <si>
    <t>Max CRI:</t>
  </si>
  <si>
    <t>Min ASW:</t>
  </si>
  <si>
    <t>Min CRI:</t>
  </si>
  <si>
    <t>Range ASW:</t>
  </si>
  <si>
    <t>Range CRI:</t>
  </si>
  <si>
    <t>Mean ASW:</t>
  </si>
  <si>
    <t>Mean CRI:</t>
  </si>
  <si>
    <t>SD ASW:</t>
  </si>
  <si>
    <t>SD CRI:</t>
  </si>
  <si>
    <t>SEM ASW:</t>
  </si>
  <si>
    <t>SEM CRI:</t>
  </si>
  <si>
    <t>ASW vs CRI, P:</t>
  </si>
  <si>
    <t>(two-tailed t-test)</t>
  </si>
  <si>
    <t>EXPERIMENT:</t>
  </si>
  <si>
    <t>Comparing NPs</t>
  </si>
  <si>
    <t>DATES:</t>
  </si>
  <si>
    <t>19.3.19 + 20.3.19</t>
  </si>
  <si>
    <t>S1</t>
  </si>
  <si>
    <t>S2</t>
  </si>
  <si>
    <t>LUQ</t>
  </si>
  <si>
    <t>t-Test: Two-Sample Assuming Unequal Variances</t>
  </si>
  <si>
    <t>11/1/3</t>
  </si>
  <si>
    <t>11/2/3</t>
  </si>
  <si>
    <t>11/1/4</t>
  </si>
  <si>
    <t>11/2/4</t>
  </si>
  <si>
    <t>11/3/4</t>
  </si>
  <si>
    <t>11/2/1</t>
  </si>
  <si>
    <t>Mean</t>
  </si>
  <si>
    <t>11/6/3</t>
  </si>
  <si>
    <t>11/4/1</t>
  </si>
  <si>
    <t>11/4/2</t>
  </si>
  <si>
    <t>Variance</t>
  </si>
  <si>
    <t>11/7/4</t>
  </si>
  <si>
    <t>11/5/2</t>
  </si>
  <si>
    <t>11/5/3</t>
  </si>
  <si>
    <t>Observations</t>
  </si>
  <si>
    <t>11/8/1</t>
  </si>
  <si>
    <t>11/7/3</t>
  </si>
  <si>
    <t>11/7/1</t>
  </si>
  <si>
    <t>Hypothesized Mean Difference</t>
  </si>
  <si>
    <t>11/10/2</t>
  </si>
  <si>
    <t>11/8/4</t>
  </si>
  <si>
    <t>11/9/2</t>
  </si>
  <si>
    <t>df</t>
  </si>
  <si>
    <t>11/9/1</t>
  </si>
  <si>
    <t>11/10/3</t>
  </si>
  <si>
    <t>t Stat</t>
  </si>
  <si>
    <t>12/1/3</t>
  </si>
  <si>
    <t>12/2/3</t>
  </si>
  <si>
    <t>12/2/4</t>
  </si>
  <si>
    <t>P(T&lt;=t) one-tail</t>
  </si>
  <si>
    <t>12/3/1</t>
  </si>
  <si>
    <t>12/3/4</t>
  </si>
  <si>
    <t>12/4/2</t>
  </si>
  <si>
    <t>t Critical one-tail</t>
  </si>
  <si>
    <t>12/5/2</t>
  </si>
  <si>
    <t>12/4/1</t>
  </si>
  <si>
    <t>12/5/3</t>
  </si>
  <si>
    <t>P(T&lt;=t) two-tail</t>
  </si>
  <si>
    <t>12/6/3</t>
  </si>
  <si>
    <t>12/6/2</t>
  </si>
  <si>
    <t>12/7/4</t>
  </si>
  <si>
    <t>t Critical two-tail</t>
  </si>
  <si>
    <t>12/8/4</t>
  </si>
  <si>
    <t>12/7/3</t>
  </si>
  <si>
    <t>12/8/1</t>
  </si>
  <si>
    <t>12/10/2</t>
  </si>
  <si>
    <t>12/9/1</t>
  </si>
  <si>
    <t>12/9/2</t>
  </si>
  <si>
    <t>Anova: Single Factor</t>
  </si>
  <si>
    <t>N S1:</t>
  </si>
  <si>
    <t>N S21:</t>
  </si>
  <si>
    <t>N LUQ:</t>
  </si>
  <si>
    <t>SUMMARY</t>
  </si>
  <si>
    <t>Groups</t>
  </si>
  <si>
    <t>Count</t>
  </si>
  <si>
    <t>Sum</t>
  </si>
  <si>
    <t>Average</t>
  </si>
  <si>
    <t>Max S1:</t>
  </si>
  <si>
    <t>Max S2:</t>
  </si>
  <si>
    <t>Max LUQ:</t>
  </si>
  <si>
    <t>Min S1:</t>
  </si>
  <si>
    <t>Min S2:</t>
  </si>
  <si>
    <t>Min LUQ:</t>
  </si>
  <si>
    <t>Range S1:</t>
  </si>
  <si>
    <t>Range S2:</t>
  </si>
  <si>
    <t>Range LUQ:</t>
  </si>
  <si>
    <t>Mean S1:</t>
  </si>
  <si>
    <t>Mean S2:</t>
  </si>
  <si>
    <t>Mean LUQ:</t>
  </si>
  <si>
    <t>SD S1:</t>
  </si>
  <si>
    <t>SD S2:</t>
  </si>
  <si>
    <t>SD LUQ:</t>
  </si>
  <si>
    <t>SEM S1:</t>
  </si>
  <si>
    <t>SEM S2:</t>
  </si>
  <si>
    <t>SEM LUQ:</t>
  </si>
  <si>
    <t>ANOVA</t>
  </si>
  <si>
    <t>Source of Variation</t>
  </si>
  <si>
    <t>SS</t>
  </si>
  <si>
    <t>MS</t>
  </si>
  <si>
    <t>F</t>
  </si>
  <si>
    <t>P-value</t>
  </si>
  <si>
    <t>F crit</t>
  </si>
  <si>
    <t>Between Groups</t>
  </si>
  <si>
    <t>Within Groups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</si>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</sst>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h\.mm"/>
    <numFmt numFmtId="166" formatCode="0.0000"/>
  </numFmts>
  <fonts count="8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</font>
    <font>
      <i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49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/>
    <xf numFmtId="0" fontId="2" fillId="0" borderId="5" xfId="0" applyFont="1" applyBorder="1" applyAlignment="1">
      <alignment horizontal="left"/>
    </xf>
    <xf numFmtId="49" fontId="2" fillId="0" borderId="8" xfId="0" applyNumberFormat="1" applyFont="1" applyBorder="1"/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left"/>
    </xf>
    <xf numFmtId="49" fontId="2" fillId="0" borderId="11" xfId="0" applyNumberFormat="1" applyFont="1" applyBorder="1"/>
    <xf numFmtId="164" fontId="2" fillId="0" borderId="0" xfId="0" applyNumberFormat="1" applyFont="1" applyAlignment="1">
      <alignment horizontal="right"/>
    </xf>
    <xf numFmtId="164" fontId="2" fillId="0" borderId="12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left"/>
    </xf>
    <xf numFmtId="49" fontId="2" fillId="0" borderId="13" xfId="0" applyNumberFormat="1" applyFont="1" applyBorder="1"/>
    <xf numFmtId="164" fontId="2" fillId="0" borderId="14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left"/>
    </xf>
    <xf numFmtId="2" fontId="2" fillId="0" borderId="14" xfId="0" applyNumberFormat="1" applyFont="1" applyBorder="1" applyAlignment="1">
      <alignment horizontal="right"/>
    </xf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right"/>
    </xf>
    <xf numFmtId="49" fontId="2" fillId="0" borderId="0" xfId="0" applyNumberFormat="1" applyFont="1"/>
    <xf numFmtId="0" fontId="2" fillId="0" borderId="11" xfId="0" applyFont="1" applyBorder="1"/>
    <xf numFmtId="165" fontId="2" fillId="0" borderId="9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0" fontId="4" fillId="0" borderId="12" xfId="0" applyFont="1" applyBorder="1"/>
    <xf numFmtId="0" fontId="5" fillId="0" borderId="0" xfId="0" applyFont="1" applyAlignment="1">
      <alignment horizontal="right"/>
    </xf>
    <xf numFmtId="0" fontId="4" fillId="0" borderId="0" xfId="0" applyFont="1"/>
    <xf numFmtId="164" fontId="4" fillId="0" borderId="12" xfId="0" applyNumberFormat="1" applyFont="1" applyBorder="1"/>
    <xf numFmtId="164" fontId="4" fillId="0" borderId="0" xfId="0" applyNumberFormat="1" applyFont="1"/>
    <xf numFmtId="0" fontId="1" fillId="0" borderId="0" xfId="0" applyFont="1" applyAlignment="1">
      <alignment horizontal="right"/>
    </xf>
    <xf numFmtId="164" fontId="1" fillId="0" borderId="12" xfId="0" applyNumberFormat="1" applyFont="1" applyBorder="1"/>
    <xf numFmtId="164" fontId="1" fillId="0" borderId="0" xfId="0" applyNumberFormat="1" applyFont="1"/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10" xfId="0" applyFont="1" applyBorder="1"/>
    <xf numFmtId="0" fontId="2" fillId="0" borderId="13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5" xfId="0" applyFont="1" applyBorder="1"/>
    <xf numFmtId="0" fontId="1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2" fillId="0" borderId="4" xfId="0" applyFont="1" applyBorder="1"/>
    <xf numFmtId="0" fontId="2" fillId="0" borderId="7" xfId="0" applyFont="1" applyBorder="1"/>
    <xf numFmtId="164" fontId="6" fillId="0" borderId="0" xfId="0" applyNumberFormat="1" applyFont="1"/>
    <xf numFmtId="164" fontId="7" fillId="0" borderId="0" xfId="0" applyNumberFormat="1" applyFont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166" fontId="2" fillId="0" borderId="14" xfId="0" applyNumberFormat="1" applyFont="1" applyBorder="1" applyAlignment="1">
      <alignment horizontal="right"/>
    </xf>
    <xf numFmtId="166" fontId="2" fillId="0" borderId="15" xfId="0" applyNumberFormat="1" applyFont="1" applyBorder="1" applyAlignment="1">
      <alignment horizontal="right"/>
    </xf>
    <xf numFmtId="164" fontId="6" fillId="0" borderId="17" xfId="0" applyNumberFormat="1" applyFont="1" applyBorder="1"/>
    <xf numFmtId="0" fontId="6" fillId="0" borderId="17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6" fillId="0" borderId="17" xfId="0" applyFont="1" applyBorder="1"/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5"/>
  <sheetViews>
    <sheetView workbookViewId="0">
      <pane ySplit="6" topLeftCell="A7" activePane="bottomLeft" state="frozen"/>
      <selection pane="bottomLeft" activeCell="M56" sqref="M56"/>
    </sheetView>
  </sheetViews>
  <sheetFormatPr defaultColWidth="14.453125" defaultRowHeight="15" customHeight="1"/>
  <cols>
    <col min="1" max="1" width="10.453125" customWidth="1"/>
    <col min="2" max="9" width="8.7265625" customWidth="1"/>
    <col min="10" max="10" width="11.81640625" customWidth="1"/>
    <col min="11" max="26" width="8.7265625" customWidth="1"/>
  </cols>
  <sheetData>
    <row r="1" spans="1:17" ht="14.25" customHeight="1">
      <c r="A1" s="1" t="s">
        <v>0</v>
      </c>
      <c r="C1" s="2"/>
      <c r="D1" s="2"/>
      <c r="E1" s="2"/>
      <c r="F1" s="2"/>
      <c r="G1" s="2"/>
      <c r="H1" s="1"/>
      <c r="I1" s="2"/>
      <c r="J1" s="2"/>
      <c r="M1" s="2"/>
      <c r="N1" s="2"/>
      <c r="O1" s="2"/>
      <c r="P1" s="2"/>
      <c r="Q1" s="2"/>
    </row>
    <row r="2" spans="1:17" ht="14.25" customHeight="1">
      <c r="A2" s="3" t="s">
        <v>1</v>
      </c>
      <c r="B2" s="4" t="s">
        <v>2</v>
      </c>
      <c r="C2" s="2"/>
      <c r="D2" s="2"/>
      <c r="E2" s="2"/>
      <c r="F2" s="2"/>
      <c r="G2" s="2"/>
      <c r="H2" s="1"/>
      <c r="I2" s="2"/>
      <c r="J2" s="2"/>
    </row>
    <row r="3" spans="1:17" ht="14.25" customHeight="1">
      <c r="A3" s="5" t="s">
        <v>3</v>
      </c>
      <c r="B3" s="5" t="s">
        <v>4</v>
      </c>
      <c r="C3" s="2"/>
      <c r="D3" s="2"/>
      <c r="E3" s="2"/>
      <c r="F3" s="2"/>
      <c r="G3" s="2"/>
      <c r="H3" s="1"/>
      <c r="I3" s="2"/>
      <c r="J3" s="2"/>
    </row>
    <row r="4" spans="1:17" ht="14.25" customHeight="1">
      <c r="H4" s="6"/>
    </row>
    <row r="5" spans="1:17" ht="14.25" customHeight="1">
      <c r="A5" s="68" t="s">
        <v>5</v>
      </c>
      <c r="B5" s="69"/>
      <c r="C5" s="69"/>
      <c r="D5" s="69"/>
      <c r="E5" s="70"/>
      <c r="F5" s="68" t="s">
        <v>6</v>
      </c>
      <c r="G5" s="69"/>
      <c r="H5" s="69"/>
      <c r="I5" s="69"/>
      <c r="J5" s="70"/>
    </row>
    <row r="6" spans="1:17" ht="14.25" customHeight="1">
      <c r="A6" s="7" t="s">
        <v>7</v>
      </c>
      <c r="B6" s="8" t="s">
        <v>8</v>
      </c>
      <c r="C6" s="8" t="s">
        <v>9</v>
      </c>
      <c r="D6" s="9" t="s">
        <v>10</v>
      </c>
      <c r="E6" s="10" t="s">
        <v>11</v>
      </c>
      <c r="F6" s="7" t="s">
        <v>7</v>
      </c>
      <c r="G6" s="8" t="s">
        <v>8</v>
      </c>
      <c r="H6" s="11" t="s">
        <v>9</v>
      </c>
      <c r="I6" s="9" t="s">
        <v>10</v>
      </c>
      <c r="J6" s="10" t="s">
        <v>11</v>
      </c>
    </row>
    <row r="7" spans="1:17" ht="14.25" customHeight="1">
      <c r="A7" s="12" t="s">
        <v>12</v>
      </c>
      <c r="B7" s="13">
        <v>0.02</v>
      </c>
      <c r="C7" s="13">
        <v>0.05</v>
      </c>
      <c r="D7" s="13">
        <f t="shared" ref="D7:D26" si="0">C7/5</f>
        <v>0.01</v>
      </c>
      <c r="E7" s="14">
        <f t="shared" ref="E7:E26" si="1">D7-B7</f>
        <v>-0.01</v>
      </c>
      <c r="F7" s="15" t="s">
        <v>13</v>
      </c>
      <c r="G7" s="13">
        <v>0.01</v>
      </c>
      <c r="H7" s="13">
        <v>0.09</v>
      </c>
      <c r="I7" s="13">
        <f t="shared" ref="I7:I11" si="2">H7/5</f>
        <v>1.7999999999999999E-2</v>
      </c>
      <c r="J7" s="14">
        <f t="shared" ref="J7:J11" si="3">I7-G7</f>
        <v>7.9999999999999984E-3</v>
      </c>
    </row>
    <row r="8" spans="1:17" ht="14.25" customHeight="1">
      <c r="A8" s="16" t="s">
        <v>14</v>
      </c>
      <c r="B8" s="17">
        <v>0.01</v>
      </c>
      <c r="C8" s="17">
        <v>0.03</v>
      </c>
      <c r="D8" s="17">
        <f t="shared" si="0"/>
        <v>6.0000000000000001E-3</v>
      </c>
      <c r="E8" s="18">
        <f t="shared" si="1"/>
        <v>-4.0000000000000001E-3</v>
      </c>
      <c r="F8" s="19" t="s">
        <v>15</v>
      </c>
      <c r="G8" s="17">
        <v>0.01</v>
      </c>
      <c r="H8" s="17">
        <v>0.22</v>
      </c>
      <c r="I8" s="17">
        <f t="shared" si="2"/>
        <v>4.3999999999999997E-2</v>
      </c>
      <c r="J8" s="18">
        <f t="shared" si="3"/>
        <v>3.3999999999999996E-2</v>
      </c>
    </row>
    <row r="9" spans="1:17" ht="14.25" customHeight="1">
      <c r="A9" s="16" t="s">
        <v>16</v>
      </c>
      <c r="B9" s="17">
        <v>0</v>
      </c>
      <c r="C9" s="17">
        <v>0.01</v>
      </c>
      <c r="D9" s="17">
        <f t="shared" si="0"/>
        <v>2E-3</v>
      </c>
      <c r="E9" s="18">
        <f t="shared" si="1"/>
        <v>2E-3</v>
      </c>
      <c r="F9" s="19" t="s">
        <v>17</v>
      </c>
      <c r="G9" s="17">
        <v>0.01</v>
      </c>
      <c r="H9" s="17">
        <v>0.01</v>
      </c>
      <c r="I9" s="17">
        <f t="shared" si="2"/>
        <v>2E-3</v>
      </c>
      <c r="J9" s="18">
        <f t="shared" si="3"/>
        <v>-8.0000000000000002E-3</v>
      </c>
    </row>
    <row r="10" spans="1:17" ht="14.25" customHeight="1">
      <c r="A10" s="16" t="s">
        <v>18</v>
      </c>
      <c r="B10" s="17">
        <v>0.01</v>
      </c>
      <c r="C10" s="17">
        <v>0.02</v>
      </c>
      <c r="D10" s="17">
        <f t="shared" si="0"/>
        <v>4.0000000000000001E-3</v>
      </c>
      <c r="E10" s="18">
        <f t="shared" si="1"/>
        <v>-6.0000000000000001E-3</v>
      </c>
      <c r="F10" s="19" t="s">
        <v>19</v>
      </c>
      <c r="G10" s="17">
        <v>0</v>
      </c>
      <c r="H10" s="17">
        <v>0.17</v>
      </c>
      <c r="I10" s="17">
        <f t="shared" si="2"/>
        <v>3.4000000000000002E-2</v>
      </c>
      <c r="J10" s="18">
        <f t="shared" si="3"/>
        <v>3.4000000000000002E-2</v>
      </c>
    </row>
    <row r="11" spans="1:17" ht="14.25" customHeight="1">
      <c r="A11" s="16" t="s">
        <v>20</v>
      </c>
      <c r="B11" s="17">
        <v>0.02</v>
      </c>
      <c r="C11" s="17">
        <v>0.09</v>
      </c>
      <c r="D11" s="17">
        <f t="shared" si="0"/>
        <v>1.7999999999999999E-2</v>
      </c>
      <c r="E11" s="18">
        <f t="shared" si="1"/>
        <v>-2.0000000000000018E-3</v>
      </c>
      <c r="F11" s="19" t="s">
        <v>21</v>
      </c>
      <c r="G11" s="17">
        <v>0.02</v>
      </c>
      <c r="H11" s="17">
        <v>0.42</v>
      </c>
      <c r="I11" s="17">
        <f t="shared" si="2"/>
        <v>8.3999999999999991E-2</v>
      </c>
      <c r="J11" s="18">
        <f t="shared" si="3"/>
        <v>6.3999999999999987E-2</v>
      </c>
    </row>
    <row r="12" spans="1:17" ht="14.25" customHeight="1">
      <c r="A12" s="20" t="s">
        <v>22</v>
      </c>
      <c r="B12" s="21">
        <v>0.02</v>
      </c>
      <c r="C12" s="21">
        <v>0.03</v>
      </c>
      <c r="D12" s="21">
        <f t="shared" si="0"/>
        <v>6.0000000000000001E-3</v>
      </c>
      <c r="E12" s="22">
        <f t="shared" si="1"/>
        <v>-1.4E-2</v>
      </c>
      <c r="F12" s="23"/>
      <c r="G12" s="21"/>
      <c r="H12" s="21"/>
      <c r="I12" s="21"/>
      <c r="J12" s="22"/>
    </row>
    <row r="13" spans="1:17" ht="14.25" customHeight="1">
      <c r="A13" s="12" t="s">
        <v>23</v>
      </c>
      <c r="B13" s="13">
        <v>0.01</v>
      </c>
      <c r="C13" s="13">
        <v>0.01</v>
      </c>
      <c r="D13" s="13">
        <f t="shared" si="0"/>
        <v>2E-3</v>
      </c>
      <c r="E13" s="14">
        <f t="shared" si="1"/>
        <v>-8.0000000000000002E-3</v>
      </c>
      <c r="F13" s="15" t="s">
        <v>24</v>
      </c>
      <c r="G13" s="13">
        <v>0.02</v>
      </c>
      <c r="H13" s="13">
        <v>0.06</v>
      </c>
      <c r="I13" s="13">
        <f t="shared" ref="I13:I18" si="4">H13/5</f>
        <v>1.2E-2</v>
      </c>
      <c r="J13" s="14">
        <f t="shared" ref="J13:J18" si="5">I13-G13</f>
        <v>-8.0000000000000002E-3</v>
      </c>
    </row>
    <row r="14" spans="1:17" ht="14.25" customHeight="1">
      <c r="A14" s="16" t="s">
        <v>25</v>
      </c>
      <c r="B14" s="17">
        <v>0</v>
      </c>
      <c r="C14" s="17">
        <v>0.01</v>
      </c>
      <c r="D14" s="17">
        <f t="shared" si="0"/>
        <v>2E-3</v>
      </c>
      <c r="E14" s="18">
        <f t="shared" si="1"/>
        <v>2E-3</v>
      </c>
      <c r="F14" s="19" t="s">
        <v>26</v>
      </c>
      <c r="G14" s="17">
        <v>0.02</v>
      </c>
      <c r="H14" s="17">
        <v>0.52</v>
      </c>
      <c r="I14" s="17">
        <f t="shared" si="4"/>
        <v>0.10400000000000001</v>
      </c>
      <c r="J14" s="18">
        <f t="shared" si="5"/>
        <v>8.4000000000000005E-2</v>
      </c>
    </row>
    <row r="15" spans="1:17" ht="14.25" customHeight="1">
      <c r="A15" s="16" t="s">
        <v>27</v>
      </c>
      <c r="B15" s="17">
        <v>0.04</v>
      </c>
      <c r="C15" s="17">
        <v>0.08</v>
      </c>
      <c r="D15" s="17">
        <f t="shared" si="0"/>
        <v>1.6E-2</v>
      </c>
      <c r="E15" s="18">
        <f t="shared" si="1"/>
        <v>-2.4E-2</v>
      </c>
      <c r="F15" s="19" t="s">
        <v>28</v>
      </c>
      <c r="G15" s="17">
        <v>0.03</v>
      </c>
      <c r="H15" s="17">
        <v>0.44</v>
      </c>
      <c r="I15" s="17">
        <f t="shared" si="4"/>
        <v>8.7999999999999995E-2</v>
      </c>
      <c r="J15" s="18">
        <f t="shared" si="5"/>
        <v>5.7999999999999996E-2</v>
      </c>
    </row>
    <row r="16" spans="1:17" ht="14.25" customHeight="1">
      <c r="A16" s="16" t="s">
        <v>29</v>
      </c>
      <c r="B16" s="17">
        <v>0.01</v>
      </c>
      <c r="C16" s="17">
        <v>-0.02</v>
      </c>
      <c r="D16" s="17">
        <f t="shared" si="0"/>
        <v>-4.0000000000000001E-3</v>
      </c>
      <c r="E16" s="18">
        <f t="shared" si="1"/>
        <v>-1.4E-2</v>
      </c>
      <c r="F16" s="19" t="s">
        <v>30</v>
      </c>
      <c r="G16" s="17">
        <v>0</v>
      </c>
      <c r="H16" s="17">
        <v>0.08</v>
      </c>
      <c r="I16" s="17">
        <f t="shared" si="4"/>
        <v>1.6E-2</v>
      </c>
      <c r="J16" s="18">
        <f t="shared" si="5"/>
        <v>1.6E-2</v>
      </c>
    </row>
    <row r="17" spans="1:10" ht="14.25" customHeight="1">
      <c r="A17" s="16" t="s">
        <v>31</v>
      </c>
      <c r="B17" s="17">
        <v>0.05</v>
      </c>
      <c r="C17" s="17">
        <v>0.01</v>
      </c>
      <c r="D17" s="17">
        <f t="shared" si="0"/>
        <v>2E-3</v>
      </c>
      <c r="E17" s="18">
        <f t="shared" si="1"/>
        <v>-4.8000000000000001E-2</v>
      </c>
      <c r="F17" s="19" t="s">
        <v>32</v>
      </c>
      <c r="G17" s="17">
        <v>0.05</v>
      </c>
      <c r="H17" s="17">
        <v>0.13</v>
      </c>
      <c r="I17" s="17">
        <f t="shared" si="4"/>
        <v>2.6000000000000002E-2</v>
      </c>
      <c r="J17" s="18">
        <f t="shared" si="5"/>
        <v>-2.4E-2</v>
      </c>
    </row>
    <row r="18" spans="1:10" ht="14.25" customHeight="1">
      <c r="A18" s="16" t="s">
        <v>33</v>
      </c>
      <c r="B18" s="17">
        <v>0.03</v>
      </c>
      <c r="C18" s="17">
        <v>0.02</v>
      </c>
      <c r="D18" s="17">
        <f t="shared" si="0"/>
        <v>4.0000000000000001E-3</v>
      </c>
      <c r="E18" s="18">
        <f t="shared" si="1"/>
        <v>-2.5999999999999999E-2</v>
      </c>
      <c r="F18" s="19" t="s">
        <v>34</v>
      </c>
      <c r="G18" s="17">
        <v>0.03</v>
      </c>
      <c r="H18" s="17">
        <v>0.05</v>
      </c>
      <c r="I18" s="17">
        <f t="shared" si="4"/>
        <v>0.01</v>
      </c>
      <c r="J18" s="18">
        <f t="shared" si="5"/>
        <v>-1.9999999999999997E-2</v>
      </c>
    </row>
    <row r="19" spans="1:10" ht="14.25" customHeight="1">
      <c r="A19" s="20" t="s">
        <v>35</v>
      </c>
      <c r="B19" s="24">
        <v>-0.01</v>
      </c>
      <c r="C19" s="21">
        <v>0.02</v>
      </c>
      <c r="D19" s="21">
        <f t="shared" si="0"/>
        <v>4.0000000000000001E-3</v>
      </c>
      <c r="E19" s="22">
        <f t="shared" si="1"/>
        <v>1.4E-2</v>
      </c>
      <c r="F19" s="25"/>
      <c r="G19" s="26"/>
      <c r="H19" s="26"/>
      <c r="I19" s="26"/>
      <c r="J19" s="27"/>
    </row>
    <row r="20" spans="1:10" ht="14.25" customHeight="1">
      <c r="A20" s="12" t="s">
        <v>36</v>
      </c>
      <c r="B20" s="28">
        <v>0</v>
      </c>
      <c r="C20" s="28">
        <v>0.15</v>
      </c>
      <c r="D20" s="28">
        <f t="shared" si="0"/>
        <v>0.03</v>
      </c>
      <c r="E20" s="29">
        <f t="shared" si="1"/>
        <v>0.03</v>
      </c>
      <c r="F20" s="12" t="s">
        <v>37</v>
      </c>
      <c r="G20" s="28">
        <v>0.01</v>
      </c>
      <c r="H20" s="28">
        <v>0.51</v>
      </c>
      <c r="I20" s="28">
        <f t="shared" ref="I20:I55" si="6">H20/5</f>
        <v>0.10200000000000001</v>
      </c>
      <c r="J20" s="29">
        <f t="shared" ref="J20:J55" si="7">I20-G20</f>
        <v>9.2000000000000012E-2</v>
      </c>
    </row>
    <row r="21" spans="1:10" ht="14.25" customHeight="1">
      <c r="A21" s="16" t="s">
        <v>38</v>
      </c>
      <c r="B21" s="30">
        <v>0.01</v>
      </c>
      <c r="C21" s="30">
        <v>0.01</v>
      </c>
      <c r="D21" s="30">
        <f t="shared" si="0"/>
        <v>2E-3</v>
      </c>
      <c r="E21" s="31">
        <f t="shared" si="1"/>
        <v>-8.0000000000000002E-3</v>
      </c>
      <c r="F21" s="16" t="s">
        <v>39</v>
      </c>
      <c r="G21" s="30">
        <v>0</v>
      </c>
      <c r="H21" s="30">
        <v>0.09</v>
      </c>
      <c r="I21" s="30">
        <f t="shared" si="6"/>
        <v>1.7999999999999999E-2</v>
      </c>
      <c r="J21" s="31">
        <f t="shared" si="7"/>
        <v>1.7999999999999999E-2</v>
      </c>
    </row>
    <row r="22" spans="1:10" ht="14.25" customHeight="1">
      <c r="A22" s="16" t="s">
        <v>40</v>
      </c>
      <c r="B22" s="30">
        <v>0</v>
      </c>
      <c r="C22" s="30">
        <v>0.05</v>
      </c>
      <c r="D22" s="30">
        <f t="shared" si="0"/>
        <v>0.01</v>
      </c>
      <c r="E22" s="31">
        <f t="shared" si="1"/>
        <v>0.01</v>
      </c>
      <c r="F22" s="16" t="s">
        <v>41</v>
      </c>
      <c r="G22" s="30">
        <v>0</v>
      </c>
      <c r="H22" s="30">
        <v>0.02</v>
      </c>
      <c r="I22" s="30">
        <f t="shared" si="6"/>
        <v>4.0000000000000001E-3</v>
      </c>
      <c r="J22" s="31">
        <f t="shared" si="7"/>
        <v>4.0000000000000001E-3</v>
      </c>
    </row>
    <row r="23" spans="1:10" ht="14.25" customHeight="1">
      <c r="A23" s="16" t="s">
        <v>42</v>
      </c>
      <c r="B23" s="30">
        <v>0.01</v>
      </c>
      <c r="C23" s="30">
        <v>0.01</v>
      </c>
      <c r="D23" s="30">
        <f t="shared" si="0"/>
        <v>2E-3</v>
      </c>
      <c r="E23" s="31">
        <f t="shared" si="1"/>
        <v>-8.0000000000000002E-3</v>
      </c>
      <c r="F23" s="16" t="s">
        <v>43</v>
      </c>
      <c r="G23" s="30">
        <v>0.01</v>
      </c>
      <c r="H23" s="30">
        <v>0.06</v>
      </c>
      <c r="I23" s="30">
        <f t="shared" si="6"/>
        <v>1.2E-2</v>
      </c>
      <c r="J23" s="31">
        <f t="shared" si="7"/>
        <v>2E-3</v>
      </c>
    </row>
    <row r="24" spans="1:10" ht="14.25" customHeight="1">
      <c r="A24" s="16" t="s">
        <v>44</v>
      </c>
      <c r="B24" s="30">
        <v>0</v>
      </c>
      <c r="C24" s="30">
        <v>0</v>
      </c>
      <c r="D24" s="30">
        <f t="shared" si="0"/>
        <v>0</v>
      </c>
      <c r="E24" s="31">
        <f t="shared" si="1"/>
        <v>0</v>
      </c>
      <c r="F24" s="16" t="s">
        <v>45</v>
      </c>
      <c r="G24" s="30">
        <v>0.01</v>
      </c>
      <c r="H24" s="30">
        <v>0.06</v>
      </c>
      <c r="I24" s="30">
        <f t="shared" si="6"/>
        <v>1.2E-2</v>
      </c>
      <c r="J24" s="31">
        <f t="shared" si="7"/>
        <v>2E-3</v>
      </c>
    </row>
    <row r="25" spans="1:10" ht="14.25" customHeight="1">
      <c r="A25" s="16" t="s">
        <v>46</v>
      </c>
      <c r="B25" s="30">
        <v>0</v>
      </c>
      <c r="C25" s="30">
        <v>0.01</v>
      </c>
      <c r="D25" s="30">
        <f t="shared" si="0"/>
        <v>2E-3</v>
      </c>
      <c r="E25" s="31">
        <f t="shared" si="1"/>
        <v>2E-3</v>
      </c>
      <c r="F25" s="16" t="s">
        <v>47</v>
      </c>
      <c r="G25" s="30">
        <v>0.01</v>
      </c>
      <c r="H25" s="30">
        <v>1.36</v>
      </c>
      <c r="I25" s="30">
        <f t="shared" si="6"/>
        <v>0.27200000000000002</v>
      </c>
      <c r="J25" s="31">
        <f t="shared" si="7"/>
        <v>0.26200000000000001</v>
      </c>
    </row>
    <row r="26" spans="1:10" ht="14.25" customHeight="1">
      <c r="A26" s="16" t="s">
        <v>48</v>
      </c>
      <c r="B26" s="30">
        <v>0</v>
      </c>
      <c r="C26" s="30">
        <v>0.12</v>
      </c>
      <c r="D26" s="30">
        <f t="shared" si="0"/>
        <v>2.4E-2</v>
      </c>
      <c r="E26" s="31">
        <f t="shared" si="1"/>
        <v>2.4E-2</v>
      </c>
      <c r="F26" s="16" t="s">
        <v>49</v>
      </c>
      <c r="G26" s="30">
        <v>0.01</v>
      </c>
      <c r="H26" s="30">
        <v>0.02</v>
      </c>
      <c r="I26" s="30">
        <f t="shared" si="6"/>
        <v>4.0000000000000001E-3</v>
      </c>
      <c r="J26" s="31">
        <f t="shared" si="7"/>
        <v>-6.0000000000000001E-3</v>
      </c>
    </row>
    <row r="27" spans="1:10" ht="14.25" customHeight="1">
      <c r="A27" s="16"/>
      <c r="B27" s="30"/>
      <c r="C27" s="30"/>
      <c r="D27" s="30"/>
      <c r="E27" s="31"/>
      <c r="F27" s="16" t="s">
        <v>50</v>
      </c>
      <c r="G27" s="30">
        <v>0.01</v>
      </c>
      <c r="H27" s="30">
        <v>0.72</v>
      </c>
      <c r="I27" s="30">
        <f t="shared" si="6"/>
        <v>0.14399999999999999</v>
      </c>
      <c r="J27" s="31">
        <f t="shared" si="7"/>
        <v>0.13399999999999998</v>
      </c>
    </row>
    <row r="28" spans="1:10" ht="14.25" customHeight="1">
      <c r="A28" s="16"/>
      <c r="B28" s="30"/>
      <c r="C28" s="30"/>
      <c r="D28" s="30"/>
      <c r="E28" s="31"/>
      <c r="F28" s="16" t="s">
        <v>51</v>
      </c>
      <c r="G28" s="30">
        <v>0</v>
      </c>
      <c r="H28" s="30">
        <v>0.34</v>
      </c>
      <c r="I28" s="30">
        <f t="shared" si="6"/>
        <v>6.8000000000000005E-2</v>
      </c>
      <c r="J28" s="31">
        <f t="shared" si="7"/>
        <v>6.8000000000000005E-2</v>
      </c>
    </row>
    <row r="29" spans="1:10" ht="14.25" customHeight="1">
      <c r="A29" s="16"/>
      <c r="B29" s="30"/>
      <c r="C29" s="30"/>
      <c r="D29" s="30"/>
      <c r="E29" s="31"/>
      <c r="F29" s="16" t="s">
        <v>52</v>
      </c>
      <c r="G29" s="30">
        <v>0</v>
      </c>
      <c r="H29" s="30">
        <v>1.29</v>
      </c>
      <c r="I29" s="30">
        <f t="shared" si="6"/>
        <v>0.25800000000000001</v>
      </c>
      <c r="J29" s="31">
        <f t="shared" si="7"/>
        <v>0.25800000000000001</v>
      </c>
    </row>
    <row r="30" spans="1:10" ht="14.25" customHeight="1">
      <c r="A30" s="16"/>
      <c r="B30" s="30"/>
      <c r="C30" s="30"/>
      <c r="D30" s="30"/>
      <c r="E30" s="31"/>
      <c r="F30" s="16" t="s">
        <v>53</v>
      </c>
      <c r="G30" s="30">
        <v>0.02</v>
      </c>
      <c r="H30" s="30">
        <v>0.04</v>
      </c>
      <c r="I30" s="30">
        <f t="shared" si="6"/>
        <v>8.0000000000000002E-3</v>
      </c>
      <c r="J30" s="31">
        <f t="shared" si="7"/>
        <v>-1.2E-2</v>
      </c>
    </row>
    <row r="31" spans="1:10" ht="14.25" customHeight="1">
      <c r="A31" s="16"/>
      <c r="B31" s="30"/>
      <c r="C31" s="30"/>
      <c r="D31" s="30"/>
      <c r="E31" s="31"/>
      <c r="F31" s="32" t="s">
        <v>54</v>
      </c>
      <c r="G31" s="30">
        <v>0.02</v>
      </c>
      <c r="H31" s="30">
        <v>0.63</v>
      </c>
      <c r="I31" s="30">
        <f t="shared" si="6"/>
        <v>0.126</v>
      </c>
      <c r="J31" s="31">
        <f t="shared" si="7"/>
        <v>0.106</v>
      </c>
    </row>
    <row r="32" spans="1:10" ht="14.25" customHeight="1">
      <c r="A32" s="33"/>
      <c r="B32" s="30"/>
      <c r="C32" s="30"/>
      <c r="D32" s="30"/>
      <c r="E32" s="30"/>
      <c r="F32" s="16" t="s">
        <v>55</v>
      </c>
      <c r="G32" s="30">
        <v>0.01</v>
      </c>
      <c r="H32" s="30">
        <v>0.82</v>
      </c>
      <c r="I32" s="30">
        <f t="shared" si="6"/>
        <v>0.16399999999999998</v>
      </c>
      <c r="J32" s="31">
        <f t="shared" si="7"/>
        <v>0.15399999999999997</v>
      </c>
    </row>
    <row r="33" spans="1:10" ht="14.25" customHeight="1">
      <c r="A33" s="33"/>
      <c r="B33" s="30"/>
      <c r="C33" s="30"/>
      <c r="D33" s="30"/>
      <c r="E33" s="30"/>
      <c r="F33" s="16" t="s">
        <v>56</v>
      </c>
      <c r="G33" s="30">
        <v>0</v>
      </c>
      <c r="H33" s="30">
        <v>0.42</v>
      </c>
      <c r="I33" s="30">
        <f t="shared" si="6"/>
        <v>8.3999999999999991E-2</v>
      </c>
      <c r="J33" s="31">
        <f t="shared" si="7"/>
        <v>8.3999999999999991E-2</v>
      </c>
    </row>
    <row r="34" spans="1:10" ht="14.25" customHeight="1">
      <c r="A34" s="33"/>
      <c r="B34" s="30"/>
      <c r="C34" s="30"/>
      <c r="D34" s="30"/>
      <c r="E34" s="30"/>
      <c r="F34" s="16" t="s">
        <v>57</v>
      </c>
      <c r="G34" s="30">
        <v>0.02</v>
      </c>
      <c r="H34" s="30">
        <v>1.05</v>
      </c>
      <c r="I34" s="30">
        <f t="shared" si="6"/>
        <v>0.21000000000000002</v>
      </c>
      <c r="J34" s="31">
        <f t="shared" si="7"/>
        <v>0.19000000000000003</v>
      </c>
    </row>
    <row r="35" spans="1:10" ht="14.25" customHeight="1">
      <c r="A35" s="33"/>
      <c r="B35" s="30"/>
      <c r="C35" s="30"/>
      <c r="D35" s="30"/>
      <c r="E35" s="30"/>
      <c r="F35" s="16" t="s">
        <v>58</v>
      </c>
      <c r="G35" s="30">
        <v>0.01</v>
      </c>
      <c r="H35" s="30">
        <v>0.16</v>
      </c>
      <c r="I35" s="30">
        <f t="shared" si="6"/>
        <v>3.2000000000000001E-2</v>
      </c>
      <c r="J35" s="31">
        <f t="shared" si="7"/>
        <v>2.1999999999999999E-2</v>
      </c>
    </row>
    <row r="36" spans="1:10" ht="14.25" customHeight="1">
      <c r="A36" s="33"/>
      <c r="B36" s="30"/>
      <c r="C36" s="30"/>
      <c r="D36" s="30"/>
      <c r="E36" s="30"/>
      <c r="F36" s="16" t="s">
        <v>59</v>
      </c>
      <c r="G36" s="30">
        <v>0.01</v>
      </c>
      <c r="H36" s="30">
        <v>1.06</v>
      </c>
      <c r="I36" s="30">
        <f t="shared" si="6"/>
        <v>0.21200000000000002</v>
      </c>
      <c r="J36" s="31">
        <f t="shared" si="7"/>
        <v>0.20200000000000001</v>
      </c>
    </row>
    <row r="37" spans="1:10" ht="14.25" customHeight="1">
      <c r="A37" s="33"/>
      <c r="B37" s="30"/>
      <c r="C37" s="30"/>
      <c r="D37" s="30"/>
      <c r="E37" s="30"/>
      <c r="F37" s="16" t="s">
        <v>60</v>
      </c>
      <c r="G37" s="30">
        <v>0</v>
      </c>
      <c r="H37" s="30">
        <v>0.01</v>
      </c>
      <c r="I37" s="30">
        <f t="shared" si="6"/>
        <v>2E-3</v>
      </c>
      <c r="J37" s="31">
        <f t="shared" si="7"/>
        <v>2E-3</v>
      </c>
    </row>
    <row r="38" spans="1:10" ht="14.25" customHeight="1">
      <c r="A38" s="16"/>
      <c r="B38" s="30"/>
      <c r="C38" s="30"/>
      <c r="D38" s="30"/>
      <c r="E38" s="31"/>
      <c r="F38" s="16" t="s">
        <v>61</v>
      </c>
      <c r="G38" s="30">
        <v>0</v>
      </c>
      <c r="H38" s="30">
        <v>0.16</v>
      </c>
      <c r="I38" s="30">
        <f t="shared" si="6"/>
        <v>3.2000000000000001E-2</v>
      </c>
      <c r="J38" s="31">
        <f t="shared" si="7"/>
        <v>3.2000000000000001E-2</v>
      </c>
    </row>
    <row r="39" spans="1:10" ht="14.25" customHeight="1">
      <c r="A39" s="12" t="s">
        <v>62</v>
      </c>
      <c r="B39" s="28">
        <v>0</v>
      </c>
      <c r="C39" s="28">
        <v>0.02</v>
      </c>
      <c r="D39" s="28">
        <f t="shared" ref="D39:D45" si="8">C39/5</f>
        <v>4.0000000000000001E-3</v>
      </c>
      <c r="E39" s="29">
        <f t="shared" ref="E39:E45" si="9">D39-B39</f>
        <v>4.0000000000000001E-3</v>
      </c>
      <c r="F39" s="12" t="s">
        <v>63</v>
      </c>
      <c r="G39" s="28">
        <v>0</v>
      </c>
      <c r="H39" s="34">
        <v>2.7083333333333334E-2</v>
      </c>
      <c r="I39" s="34">
        <f t="shared" si="6"/>
        <v>5.4166666666666669E-3</v>
      </c>
      <c r="J39" s="35">
        <f t="shared" si="7"/>
        <v>5.4166666666666669E-3</v>
      </c>
    </row>
    <row r="40" spans="1:10" ht="14.25" customHeight="1">
      <c r="A40" s="16" t="s">
        <v>64</v>
      </c>
      <c r="B40" s="30">
        <v>0.04</v>
      </c>
      <c r="C40" s="30">
        <v>0.16</v>
      </c>
      <c r="D40" s="30">
        <f t="shared" si="8"/>
        <v>3.2000000000000001E-2</v>
      </c>
      <c r="E40" s="31">
        <f t="shared" si="9"/>
        <v>-8.0000000000000002E-3</v>
      </c>
      <c r="F40" s="16" t="s">
        <v>65</v>
      </c>
      <c r="G40" s="30">
        <v>0.01</v>
      </c>
      <c r="H40" s="30">
        <v>0.01</v>
      </c>
      <c r="I40" s="30">
        <f t="shared" si="6"/>
        <v>2E-3</v>
      </c>
      <c r="J40" s="31">
        <f t="shared" si="7"/>
        <v>-8.0000000000000002E-3</v>
      </c>
    </row>
    <row r="41" spans="1:10" ht="14.25" customHeight="1">
      <c r="A41" s="16" t="s">
        <v>66</v>
      </c>
      <c r="B41" s="30">
        <v>0.02</v>
      </c>
      <c r="C41" s="30">
        <v>0.17</v>
      </c>
      <c r="D41" s="30">
        <f t="shared" si="8"/>
        <v>3.4000000000000002E-2</v>
      </c>
      <c r="E41" s="31">
        <f t="shared" si="9"/>
        <v>1.4000000000000002E-2</v>
      </c>
      <c r="F41" s="16" t="s">
        <v>67</v>
      </c>
      <c r="G41" s="30">
        <v>0.01</v>
      </c>
      <c r="H41" s="30">
        <v>0.47</v>
      </c>
      <c r="I41" s="30">
        <f t="shared" si="6"/>
        <v>9.4E-2</v>
      </c>
      <c r="J41" s="31">
        <f t="shared" si="7"/>
        <v>8.4000000000000005E-2</v>
      </c>
    </row>
    <row r="42" spans="1:10" ht="14.25" customHeight="1">
      <c r="A42" s="16" t="s">
        <v>68</v>
      </c>
      <c r="B42" s="30">
        <v>0</v>
      </c>
      <c r="C42" s="30">
        <v>0.05</v>
      </c>
      <c r="D42" s="30">
        <f t="shared" si="8"/>
        <v>0.01</v>
      </c>
      <c r="E42" s="31">
        <f t="shared" si="9"/>
        <v>0.01</v>
      </c>
      <c r="F42" s="16" t="s">
        <v>69</v>
      </c>
      <c r="G42" s="30">
        <v>0.01</v>
      </c>
      <c r="H42" s="30">
        <v>0.3</v>
      </c>
      <c r="I42" s="30">
        <f t="shared" si="6"/>
        <v>0.06</v>
      </c>
      <c r="J42" s="31">
        <f t="shared" si="7"/>
        <v>4.9999999999999996E-2</v>
      </c>
    </row>
    <row r="43" spans="1:10" ht="14.25" customHeight="1">
      <c r="A43" s="16" t="s">
        <v>70</v>
      </c>
      <c r="B43" s="30">
        <v>0</v>
      </c>
      <c r="C43" s="30">
        <v>0.02</v>
      </c>
      <c r="D43" s="30">
        <f t="shared" si="8"/>
        <v>4.0000000000000001E-3</v>
      </c>
      <c r="E43" s="31">
        <f t="shared" si="9"/>
        <v>4.0000000000000001E-3</v>
      </c>
      <c r="F43" s="16" t="s">
        <v>71</v>
      </c>
      <c r="G43" s="30">
        <v>0</v>
      </c>
      <c r="H43" s="30">
        <v>0.01</v>
      </c>
      <c r="I43" s="30">
        <f t="shared" si="6"/>
        <v>2E-3</v>
      </c>
      <c r="J43" s="31">
        <f t="shared" si="7"/>
        <v>2E-3</v>
      </c>
    </row>
    <row r="44" spans="1:10" ht="14.25" customHeight="1">
      <c r="A44" s="16" t="s">
        <v>72</v>
      </c>
      <c r="B44" s="30">
        <v>0.04</v>
      </c>
      <c r="C44" s="30">
        <v>0.02</v>
      </c>
      <c r="D44" s="30">
        <f t="shared" si="8"/>
        <v>4.0000000000000001E-3</v>
      </c>
      <c r="E44" s="31">
        <f t="shared" si="9"/>
        <v>-3.6000000000000004E-2</v>
      </c>
      <c r="F44" s="16" t="s">
        <v>73</v>
      </c>
      <c r="G44" s="30">
        <v>0.01</v>
      </c>
      <c r="H44" s="30">
        <v>0.28999999999999998</v>
      </c>
      <c r="I44" s="30">
        <f t="shared" si="6"/>
        <v>5.7999999999999996E-2</v>
      </c>
      <c r="J44" s="31">
        <f t="shared" si="7"/>
        <v>4.7999999999999994E-2</v>
      </c>
    </row>
    <row r="45" spans="1:10" ht="14.25" customHeight="1">
      <c r="A45" s="16" t="s">
        <v>74</v>
      </c>
      <c r="B45" s="30">
        <v>0</v>
      </c>
      <c r="C45" s="30">
        <v>0.01</v>
      </c>
      <c r="D45" s="30">
        <f t="shared" si="8"/>
        <v>2E-3</v>
      </c>
      <c r="E45" s="31">
        <f t="shared" si="9"/>
        <v>2E-3</v>
      </c>
      <c r="F45" s="16" t="s">
        <v>75</v>
      </c>
      <c r="G45" s="30">
        <v>0</v>
      </c>
      <c r="H45" s="30">
        <v>0.37</v>
      </c>
      <c r="I45" s="30">
        <f t="shared" si="6"/>
        <v>7.3999999999999996E-2</v>
      </c>
      <c r="J45" s="31">
        <f t="shared" si="7"/>
        <v>7.3999999999999996E-2</v>
      </c>
    </row>
    <row r="46" spans="1:10" ht="14.25" customHeight="1">
      <c r="A46" s="33"/>
      <c r="B46" s="30"/>
      <c r="C46" s="30"/>
      <c r="D46" s="30"/>
      <c r="E46" s="31"/>
      <c r="F46" s="16" t="s">
        <v>76</v>
      </c>
      <c r="G46" s="30">
        <v>0.01</v>
      </c>
      <c r="H46" s="30">
        <v>0.77</v>
      </c>
      <c r="I46" s="30">
        <f t="shared" si="6"/>
        <v>0.154</v>
      </c>
      <c r="J46" s="31">
        <f t="shared" si="7"/>
        <v>0.14399999999999999</v>
      </c>
    </row>
    <row r="47" spans="1:10" ht="14.25" customHeight="1">
      <c r="A47" s="16"/>
      <c r="B47" s="30"/>
      <c r="C47" s="30"/>
      <c r="D47" s="30"/>
      <c r="E47" s="31"/>
      <c r="F47" s="16" t="s">
        <v>77</v>
      </c>
      <c r="G47" s="30">
        <v>0</v>
      </c>
      <c r="H47" s="30">
        <v>0.05</v>
      </c>
      <c r="I47" s="30">
        <f t="shared" si="6"/>
        <v>0.01</v>
      </c>
      <c r="J47" s="31">
        <f t="shared" si="7"/>
        <v>0.01</v>
      </c>
    </row>
    <row r="48" spans="1:10" ht="14.25" customHeight="1">
      <c r="A48" s="20"/>
      <c r="B48" s="26"/>
      <c r="C48" s="26"/>
      <c r="D48" s="26"/>
      <c r="E48" s="27"/>
      <c r="F48" s="20" t="s">
        <v>78</v>
      </c>
      <c r="G48" s="26">
        <v>0</v>
      </c>
      <c r="H48" s="26">
        <v>0.03</v>
      </c>
      <c r="I48" s="26">
        <f t="shared" si="6"/>
        <v>6.0000000000000001E-3</v>
      </c>
      <c r="J48" s="27">
        <f t="shared" si="7"/>
        <v>6.0000000000000001E-3</v>
      </c>
    </row>
    <row r="49" spans="1:10" ht="14.25" customHeight="1">
      <c r="A49" s="16" t="s">
        <v>79</v>
      </c>
      <c r="B49" s="30">
        <v>0</v>
      </c>
      <c r="C49" s="30">
        <v>0.02</v>
      </c>
      <c r="D49" s="30">
        <f t="shared" ref="D49:D55" si="10">C49/5</f>
        <v>4.0000000000000001E-3</v>
      </c>
      <c r="E49" s="31">
        <f t="shared" ref="E49:E55" si="11">D49-B49</f>
        <v>4.0000000000000001E-3</v>
      </c>
      <c r="F49" s="16" t="s">
        <v>80</v>
      </c>
      <c r="G49" s="30">
        <v>0.01</v>
      </c>
      <c r="H49" s="30">
        <v>0.73</v>
      </c>
      <c r="I49" s="30">
        <f t="shared" si="6"/>
        <v>0.14599999999999999</v>
      </c>
      <c r="J49" s="31">
        <f t="shared" si="7"/>
        <v>0.13599999999999998</v>
      </c>
    </row>
    <row r="50" spans="1:10" ht="14.25" customHeight="1">
      <c r="A50" s="16" t="s">
        <v>81</v>
      </c>
      <c r="B50" s="30">
        <v>0.02</v>
      </c>
      <c r="C50" s="30">
        <v>0.19</v>
      </c>
      <c r="D50" s="30">
        <f t="shared" si="10"/>
        <v>3.7999999999999999E-2</v>
      </c>
      <c r="E50" s="31">
        <f t="shared" si="11"/>
        <v>1.7999999999999999E-2</v>
      </c>
      <c r="F50" s="16" t="s">
        <v>82</v>
      </c>
      <c r="G50" s="30">
        <v>0</v>
      </c>
      <c r="H50" s="30">
        <v>0.33</v>
      </c>
      <c r="I50" s="30">
        <f t="shared" si="6"/>
        <v>6.6000000000000003E-2</v>
      </c>
      <c r="J50" s="31">
        <f t="shared" si="7"/>
        <v>6.6000000000000003E-2</v>
      </c>
    </row>
    <row r="51" spans="1:10" ht="14.25" customHeight="1">
      <c r="A51" s="16" t="s">
        <v>83</v>
      </c>
      <c r="B51" s="30">
        <v>-0.01</v>
      </c>
      <c r="C51" s="30">
        <v>0.04</v>
      </c>
      <c r="D51" s="30">
        <f t="shared" si="10"/>
        <v>8.0000000000000002E-3</v>
      </c>
      <c r="E51" s="31">
        <f t="shared" si="11"/>
        <v>1.8000000000000002E-2</v>
      </c>
      <c r="F51" s="16" t="s">
        <v>84</v>
      </c>
      <c r="G51" s="30">
        <v>0</v>
      </c>
      <c r="H51" s="30">
        <v>0.03</v>
      </c>
      <c r="I51" s="30">
        <f t="shared" si="6"/>
        <v>6.0000000000000001E-3</v>
      </c>
      <c r="J51" s="31">
        <f t="shared" si="7"/>
        <v>6.0000000000000001E-3</v>
      </c>
    </row>
    <row r="52" spans="1:10" ht="14.25" customHeight="1">
      <c r="A52" s="16" t="s">
        <v>85</v>
      </c>
      <c r="B52" s="30">
        <v>0.01</v>
      </c>
      <c r="C52" s="30">
        <v>0.22</v>
      </c>
      <c r="D52" s="30">
        <f t="shared" si="10"/>
        <v>4.3999999999999997E-2</v>
      </c>
      <c r="E52" s="31">
        <f t="shared" si="11"/>
        <v>3.3999999999999996E-2</v>
      </c>
      <c r="F52" s="16" t="s">
        <v>86</v>
      </c>
      <c r="G52" s="30">
        <v>0</v>
      </c>
      <c r="H52" s="30">
        <v>0.01</v>
      </c>
      <c r="I52" s="30">
        <f t="shared" si="6"/>
        <v>2E-3</v>
      </c>
      <c r="J52" s="31">
        <f t="shared" si="7"/>
        <v>2E-3</v>
      </c>
    </row>
    <row r="53" spans="1:10" ht="14.25" customHeight="1">
      <c r="A53" s="16" t="s">
        <v>87</v>
      </c>
      <c r="B53" s="30">
        <v>0</v>
      </c>
      <c r="C53" s="30">
        <v>0.02</v>
      </c>
      <c r="D53" s="30">
        <f t="shared" si="10"/>
        <v>4.0000000000000001E-3</v>
      </c>
      <c r="E53" s="31">
        <f t="shared" si="11"/>
        <v>4.0000000000000001E-3</v>
      </c>
      <c r="F53" s="16" t="s">
        <v>88</v>
      </c>
      <c r="G53" s="30">
        <v>0.01</v>
      </c>
      <c r="H53" s="30">
        <v>0.44</v>
      </c>
      <c r="I53" s="30">
        <f t="shared" si="6"/>
        <v>8.7999999999999995E-2</v>
      </c>
      <c r="J53" s="31">
        <f t="shared" si="7"/>
        <v>7.8E-2</v>
      </c>
    </row>
    <row r="54" spans="1:10" ht="14.25" customHeight="1">
      <c r="A54" s="16" t="s">
        <v>89</v>
      </c>
      <c r="B54" s="30">
        <v>0.15</v>
      </c>
      <c r="C54" s="30">
        <v>0.77</v>
      </c>
      <c r="D54" s="30">
        <f t="shared" si="10"/>
        <v>0.154</v>
      </c>
      <c r="E54" s="31">
        <f t="shared" si="11"/>
        <v>4.0000000000000036E-3</v>
      </c>
      <c r="F54" s="16" t="s">
        <v>90</v>
      </c>
      <c r="G54" s="30">
        <v>0.01</v>
      </c>
      <c r="H54" s="30">
        <v>0.19</v>
      </c>
      <c r="I54" s="30">
        <f t="shared" si="6"/>
        <v>3.7999999999999999E-2</v>
      </c>
      <c r="J54" s="31">
        <f t="shared" si="7"/>
        <v>2.7999999999999997E-2</v>
      </c>
    </row>
    <row r="55" spans="1:10" ht="14.25" customHeight="1">
      <c r="A55" s="20" t="s">
        <v>91</v>
      </c>
      <c r="B55" s="26">
        <v>0.01</v>
      </c>
      <c r="C55" s="26">
        <v>0.02</v>
      </c>
      <c r="D55" s="26">
        <f t="shared" si="10"/>
        <v>4.0000000000000001E-3</v>
      </c>
      <c r="E55" s="27">
        <f t="shared" si="11"/>
        <v>-6.0000000000000001E-3</v>
      </c>
      <c r="F55" s="20" t="s">
        <v>92</v>
      </c>
      <c r="G55" s="26">
        <v>0</v>
      </c>
      <c r="H55" s="26">
        <v>0.04</v>
      </c>
      <c r="I55" s="26">
        <f t="shared" si="6"/>
        <v>8.0000000000000002E-3</v>
      </c>
      <c r="J55" s="27">
        <f t="shared" si="7"/>
        <v>8.0000000000000002E-3</v>
      </c>
    </row>
    <row r="56" spans="1:10" ht="14.25" customHeight="1">
      <c r="E56" s="36"/>
      <c r="H56" s="6"/>
    </row>
    <row r="57" spans="1:10" ht="14.25" customHeight="1">
      <c r="D57" s="37" t="s">
        <v>93</v>
      </c>
      <c r="E57" s="36">
        <f ca="1">IFERROR(__xludf.DUMMYFUNCTION("COUNTUNIQUE(A7:A55)"),34)</f>
        <v>34</v>
      </c>
      <c r="H57" s="6"/>
      <c r="I57" s="37" t="s">
        <v>94</v>
      </c>
      <c r="J57" s="38">
        <f ca="1">IFERROR(__xludf.DUMMYFUNCTION("COUNTUNIQUE(F7:F55)"),47)</f>
        <v>47</v>
      </c>
    </row>
    <row r="58" spans="1:10" ht="14.25" customHeight="1">
      <c r="E58" s="36"/>
      <c r="H58" s="6"/>
    </row>
    <row r="59" spans="1:10" ht="14.25" customHeight="1">
      <c r="D59" s="37" t="s">
        <v>95</v>
      </c>
      <c r="E59" s="39">
        <f>MAX(E7:E55)</f>
        <v>3.3999999999999996E-2</v>
      </c>
      <c r="H59" s="6"/>
      <c r="I59" s="37" t="s">
        <v>96</v>
      </c>
      <c r="J59" s="40">
        <f>MAX(J7:J55)</f>
        <v>0.26200000000000001</v>
      </c>
    </row>
    <row r="60" spans="1:10" ht="14.25" customHeight="1">
      <c r="D60" s="37" t="s">
        <v>97</v>
      </c>
      <c r="E60" s="39">
        <f>MIN(E7:E55)</f>
        <v>-4.8000000000000001E-2</v>
      </c>
      <c r="H60" s="6"/>
      <c r="I60" s="37" t="s">
        <v>98</v>
      </c>
      <c r="J60" s="40">
        <f>MIN(J7:J55)</f>
        <v>-2.4E-2</v>
      </c>
    </row>
    <row r="61" spans="1:10" ht="14.25" customHeight="1">
      <c r="D61" s="37" t="s">
        <v>99</v>
      </c>
      <c r="E61" s="39">
        <f>E59-E60</f>
        <v>8.199999999999999E-2</v>
      </c>
      <c r="H61" s="6"/>
      <c r="I61" s="37" t="s">
        <v>100</v>
      </c>
      <c r="J61" s="40">
        <f>J59-J60</f>
        <v>0.28600000000000003</v>
      </c>
    </row>
    <row r="62" spans="1:10" ht="14.25" customHeight="1">
      <c r="E62" s="36"/>
      <c r="H62" s="6"/>
    </row>
    <row r="63" spans="1:10" ht="14.25" customHeight="1">
      <c r="D63" s="41" t="s">
        <v>101</v>
      </c>
      <c r="E63" s="42">
        <f>AVERAGE(E7:E55)</f>
        <v>-6.4705882352941171E-4</v>
      </c>
      <c r="H63" s="6"/>
      <c r="I63" s="41" t="s">
        <v>102</v>
      </c>
      <c r="J63" s="43">
        <f>AVERAGE(J7:J55)</f>
        <v>5.5136524822695016E-2</v>
      </c>
    </row>
    <row r="64" spans="1:10" ht="14.25" customHeight="1">
      <c r="D64" s="37" t="s">
        <v>103</v>
      </c>
      <c r="E64" s="36">
        <f>_xlfn.STDEV.S(E7:E55)</f>
        <v>1.7096663422383127E-2</v>
      </c>
      <c r="H64" s="6"/>
      <c r="I64" s="37" t="s">
        <v>104</v>
      </c>
      <c r="J64" s="38">
        <f>_xlfn.STDEV.S(J7:J55)</f>
        <v>7.0818756866624213E-2</v>
      </c>
    </row>
    <row r="65" spans="4:10" ht="14.25" customHeight="1">
      <c r="D65" s="37" t="s">
        <v>105</v>
      </c>
      <c r="E65" s="36">
        <f ca="1">E64/(SQRT(E57))</f>
        <v>2.9320535875963891E-3</v>
      </c>
      <c r="H65" s="6"/>
      <c r="I65" s="37" t="s">
        <v>106</v>
      </c>
      <c r="J65" s="38">
        <f ca="1">J64/(SQRT(J57))</f>
        <v>1.0329977368241603E-2</v>
      </c>
    </row>
    <row r="66" spans="4:10" ht="14.25" customHeight="1">
      <c r="H66" s="6"/>
    </row>
    <row r="67" spans="4:10" ht="14.25" customHeight="1">
      <c r="H67" s="44"/>
      <c r="I67" s="45" t="s">
        <v>107</v>
      </c>
      <c r="J67" s="46">
        <f>_xlfn.T.TEST(E7:E55,J7:J55,2,2)</f>
        <v>2.3787024029642575E-5</v>
      </c>
    </row>
    <row r="68" spans="4:10" ht="14.25" customHeight="1">
      <c r="H68" s="47"/>
      <c r="I68" s="48" t="s">
        <v>108</v>
      </c>
      <c r="J68" s="49"/>
    </row>
    <row r="69" spans="4:10" ht="14.25" customHeight="1">
      <c r="H69" s="6"/>
    </row>
    <row r="70" spans="4:10" ht="14.25" customHeight="1">
      <c r="H70" s="6"/>
    </row>
    <row r="71" spans="4:10" ht="14.25" customHeight="1">
      <c r="H71" s="6"/>
    </row>
    <row r="72" spans="4:10" ht="14.25" customHeight="1">
      <c r="H72" s="6"/>
    </row>
    <row r="73" spans="4:10" ht="14.25" customHeight="1">
      <c r="H73" s="6"/>
    </row>
    <row r="74" spans="4:10" ht="14.25" customHeight="1">
      <c r="H74" s="6"/>
    </row>
    <row r="75" spans="4:10" ht="14.25" customHeight="1">
      <c r="H75" s="6"/>
    </row>
    <row r="76" spans="4:10" ht="14.25" customHeight="1">
      <c r="H76" s="6"/>
    </row>
    <row r="77" spans="4:10" ht="14.25" customHeight="1">
      <c r="H77" s="6"/>
    </row>
    <row r="78" spans="4:10" ht="14.25" customHeight="1">
      <c r="H78" s="6"/>
    </row>
    <row r="79" spans="4:10" ht="14.25" customHeight="1">
      <c r="H79" s="6"/>
    </row>
    <row r="80" spans="4:10" ht="14.25" customHeight="1">
      <c r="H80" s="6"/>
    </row>
    <row r="81" spans="8:8" ht="14.25" customHeight="1">
      <c r="H81" s="6"/>
    </row>
    <row r="82" spans="8:8" ht="14.25" customHeight="1">
      <c r="H82" s="6"/>
    </row>
    <row r="83" spans="8:8" ht="14.25" customHeight="1">
      <c r="H83" s="6"/>
    </row>
    <row r="84" spans="8:8" ht="14.25" customHeight="1">
      <c r="H84" s="6"/>
    </row>
    <row r="85" spans="8:8" ht="14.25" customHeight="1">
      <c r="H85" s="6"/>
    </row>
    <row r="86" spans="8:8" ht="14.25" customHeight="1">
      <c r="H86" s="6"/>
    </row>
    <row r="87" spans="8:8" ht="14.25" customHeight="1">
      <c r="H87" s="6"/>
    </row>
    <row r="88" spans="8:8" ht="14.25" customHeight="1">
      <c r="H88" s="6"/>
    </row>
    <row r="89" spans="8:8" ht="14.25" customHeight="1">
      <c r="H89" s="6"/>
    </row>
    <row r="90" spans="8:8" ht="14.25" customHeight="1">
      <c r="H90" s="6"/>
    </row>
    <row r="91" spans="8:8" ht="14.25" customHeight="1">
      <c r="H91" s="6"/>
    </row>
    <row r="92" spans="8:8" ht="14.25" customHeight="1">
      <c r="H92" s="6"/>
    </row>
    <row r="93" spans="8:8" ht="14.25" customHeight="1">
      <c r="H93" s="6"/>
    </row>
    <row r="94" spans="8:8" ht="14.25" customHeight="1">
      <c r="H94" s="6"/>
    </row>
    <row r="95" spans="8:8" ht="14.25" customHeight="1">
      <c r="H95" s="6"/>
    </row>
    <row r="96" spans="8:8" ht="14.25" customHeight="1">
      <c r="H96" s="6"/>
    </row>
    <row r="97" spans="8:8" ht="14.25" customHeight="1">
      <c r="H97" s="6"/>
    </row>
    <row r="98" spans="8:8" ht="14.25" customHeight="1">
      <c r="H98" s="6"/>
    </row>
    <row r="99" spans="8:8" ht="14.25" customHeight="1">
      <c r="H99" s="6"/>
    </row>
    <row r="100" spans="8:8" ht="14.25" customHeight="1">
      <c r="H100" s="6"/>
    </row>
    <row r="101" spans="8:8" ht="14.25" customHeight="1">
      <c r="H101" s="6"/>
    </row>
    <row r="102" spans="8:8" ht="14.25" customHeight="1">
      <c r="H102" s="6"/>
    </row>
    <row r="103" spans="8:8" ht="14.25" customHeight="1">
      <c r="H103" s="6"/>
    </row>
    <row r="104" spans="8:8" ht="14.25" customHeight="1">
      <c r="H104" s="6"/>
    </row>
    <row r="105" spans="8:8" ht="14.25" customHeight="1">
      <c r="H105" s="6"/>
    </row>
    <row r="106" spans="8:8" ht="14.25" customHeight="1">
      <c r="H106" s="6"/>
    </row>
    <row r="107" spans="8:8" ht="14.25" customHeight="1">
      <c r="H107" s="6"/>
    </row>
    <row r="108" spans="8:8" ht="14.25" customHeight="1">
      <c r="H108" s="6"/>
    </row>
    <row r="109" spans="8:8" ht="14.25" customHeight="1">
      <c r="H109" s="6"/>
    </row>
    <row r="110" spans="8:8" ht="14.25" customHeight="1">
      <c r="H110" s="6"/>
    </row>
    <row r="111" spans="8:8" ht="14.25" customHeight="1">
      <c r="H111" s="6"/>
    </row>
    <row r="112" spans="8:8" ht="14.25" customHeight="1">
      <c r="H112" s="6"/>
    </row>
    <row r="113" spans="8:8" ht="14.25" customHeight="1">
      <c r="H113" s="6"/>
    </row>
    <row r="114" spans="8:8" ht="14.25" customHeight="1">
      <c r="H114" s="6"/>
    </row>
    <row r="115" spans="8:8" ht="14.25" customHeight="1">
      <c r="H115" s="6"/>
    </row>
    <row r="116" spans="8:8" ht="14.25" customHeight="1">
      <c r="H116" s="6"/>
    </row>
    <row r="117" spans="8:8" ht="14.25" customHeight="1">
      <c r="H117" s="6"/>
    </row>
    <row r="118" spans="8:8" ht="14.25" customHeight="1">
      <c r="H118" s="6"/>
    </row>
    <row r="119" spans="8:8" ht="14.25" customHeight="1">
      <c r="H119" s="6"/>
    </row>
    <row r="120" spans="8:8" ht="14.25" customHeight="1">
      <c r="H120" s="6"/>
    </row>
    <row r="121" spans="8:8" ht="14.25" customHeight="1">
      <c r="H121" s="6"/>
    </row>
    <row r="122" spans="8:8" ht="14.25" customHeight="1">
      <c r="H122" s="6"/>
    </row>
    <row r="123" spans="8:8" ht="14.25" customHeight="1">
      <c r="H123" s="6"/>
    </row>
    <row r="124" spans="8:8" ht="14.25" customHeight="1">
      <c r="H124" s="6"/>
    </row>
    <row r="125" spans="8:8" ht="14.25" customHeight="1">
      <c r="H125" s="6"/>
    </row>
    <row r="126" spans="8:8" ht="14.25" customHeight="1">
      <c r="H126" s="6"/>
    </row>
    <row r="127" spans="8:8" ht="14.25" customHeight="1">
      <c r="H127" s="6"/>
    </row>
    <row r="128" spans="8:8" ht="14.25" customHeight="1">
      <c r="H128" s="6"/>
    </row>
    <row r="129" spans="8:8" ht="14.25" customHeight="1">
      <c r="H129" s="6"/>
    </row>
    <row r="130" spans="8:8" ht="14.25" customHeight="1">
      <c r="H130" s="6"/>
    </row>
    <row r="131" spans="8:8" ht="14.25" customHeight="1">
      <c r="H131" s="6"/>
    </row>
    <row r="132" spans="8:8" ht="14.25" customHeight="1">
      <c r="H132" s="6"/>
    </row>
    <row r="133" spans="8:8" ht="14.25" customHeight="1">
      <c r="H133" s="6"/>
    </row>
    <row r="134" spans="8:8" ht="14.25" customHeight="1">
      <c r="H134" s="6"/>
    </row>
    <row r="135" spans="8:8" ht="14.25" customHeight="1">
      <c r="H135" s="6"/>
    </row>
    <row r="136" spans="8:8" ht="14.25" customHeight="1">
      <c r="H136" s="6"/>
    </row>
    <row r="137" spans="8:8" ht="14.25" customHeight="1">
      <c r="H137" s="6"/>
    </row>
    <row r="138" spans="8:8" ht="14.25" customHeight="1">
      <c r="H138" s="6"/>
    </row>
    <row r="139" spans="8:8" ht="14.25" customHeight="1">
      <c r="H139" s="6"/>
    </row>
    <row r="140" spans="8:8" ht="14.25" customHeight="1">
      <c r="H140" s="6"/>
    </row>
    <row r="141" spans="8:8" ht="14.25" customHeight="1">
      <c r="H141" s="6"/>
    </row>
    <row r="142" spans="8:8" ht="14.25" customHeight="1">
      <c r="H142" s="6"/>
    </row>
    <row r="143" spans="8:8" ht="14.25" customHeight="1">
      <c r="H143" s="6"/>
    </row>
    <row r="144" spans="8:8" ht="14.25" customHeight="1">
      <c r="H144" s="6"/>
    </row>
    <row r="145" spans="8:8" ht="14.25" customHeight="1">
      <c r="H145" s="6"/>
    </row>
    <row r="146" spans="8:8" ht="14.25" customHeight="1">
      <c r="H146" s="6"/>
    </row>
    <row r="147" spans="8:8" ht="14.25" customHeight="1">
      <c r="H147" s="6"/>
    </row>
    <row r="148" spans="8:8" ht="14.25" customHeight="1">
      <c r="H148" s="6"/>
    </row>
    <row r="149" spans="8:8" ht="14.25" customHeight="1">
      <c r="H149" s="6"/>
    </row>
    <row r="150" spans="8:8" ht="14.25" customHeight="1">
      <c r="H150" s="6"/>
    </row>
    <row r="151" spans="8:8" ht="14.25" customHeight="1">
      <c r="H151" s="6"/>
    </row>
    <row r="152" spans="8:8" ht="14.25" customHeight="1">
      <c r="H152" s="6"/>
    </row>
    <row r="153" spans="8:8" ht="14.25" customHeight="1">
      <c r="H153" s="6"/>
    </row>
    <row r="154" spans="8:8" ht="14.25" customHeight="1">
      <c r="H154" s="6"/>
    </row>
    <row r="155" spans="8:8" ht="14.25" customHeight="1">
      <c r="H155" s="6"/>
    </row>
    <row r="156" spans="8:8" ht="14.25" customHeight="1">
      <c r="H156" s="6"/>
    </row>
    <row r="157" spans="8:8" ht="14.25" customHeight="1">
      <c r="H157" s="6"/>
    </row>
    <row r="158" spans="8:8" ht="14.25" customHeight="1">
      <c r="H158" s="6"/>
    </row>
    <row r="159" spans="8:8" ht="14.25" customHeight="1">
      <c r="H159" s="6"/>
    </row>
    <row r="160" spans="8:8" ht="14.25" customHeight="1">
      <c r="H160" s="6"/>
    </row>
    <row r="161" spans="8:8" ht="14.25" customHeight="1">
      <c r="H161" s="6"/>
    </row>
    <row r="162" spans="8:8" ht="14.25" customHeight="1">
      <c r="H162" s="6"/>
    </row>
    <row r="163" spans="8:8" ht="14.25" customHeight="1">
      <c r="H163" s="6"/>
    </row>
    <row r="164" spans="8:8" ht="14.25" customHeight="1">
      <c r="H164" s="6"/>
    </row>
    <row r="165" spans="8:8" ht="14.25" customHeight="1">
      <c r="H165" s="6"/>
    </row>
    <row r="166" spans="8:8" ht="14.25" customHeight="1">
      <c r="H166" s="6"/>
    </row>
    <row r="167" spans="8:8" ht="14.25" customHeight="1">
      <c r="H167" s="6"/>
    </row>
    <row r="168" spans="8:8" ht="14.25" customHeight="1">
      <c r="H168" s="6"/>
    </row>
    <row r="169" spans="8:8" ht="14.25" customHeight="1">
      <c r="H169" s="6"/>
    </row>
    <row r="170" spans="8:8" ht="14.25" customHeight="1">
      <c r="H170" s="6"/>
    </row>
    <row r="171" spans="8:8" ht="14.25" customHeight="1">
      <c r="H171" s="6"/>
    </row>
    <row r="172" spans="8:8" ht="14.25" customHeight="1">
      <c r="H172" s="6"/>
    </row>
    <row r="173" spans="8:8" ht="14.25" customHeight="1">
      <c r="H173" s="6"/>
    </row>
    <row r="174" spans="8:8" ht="14.25" customHeight="1">
      <c r="H174" s="6"/>
    </row>
    <row r="175" spans="8:8" ht="14.25" customHeight="1">
      <c r="H175" s="6"/>
    </row>
    <row r="176" spans="8:8" ht="14.25" customHeight="1">
      <c r="H176" s="6"/>
    </row>
    <row r="177" spans="8:8" ht="14.25" customHeight="1">
      <c r="H177" s="6"/>
    </row>
    <row r="178" spans="8:8" ht="14.25" customHeight="1">
      <c r="H178" s="6"/>
    </row>
    <row r="179" spans="8:8" ht="14.25" customHeight="1">
      <c r="H179" s="6"/>
    </row>
    <row r="180" spans="8:8" ht="14.25" customHeight="1">
      <c r="H180" s="6"/>
    </row>
    <row r="181" spans="8:8" ht="14.25" customHeight="1">
      <c r="H181" s="6"/>
    </row>
    <row r="182" spans="8:8" ht="14.25" customHeight="1">
      <c r="H182" s="6"/>
    </row>
    <row r="183" spans="8:8" ht="14.25" customHeight="1">
      <c r="H183" s="6"/>
    </row>
    <row r="184" spans="8:8" ht="14.25" customHeight="1">
      <c r="H184" s="6"/>
    </row>
    <row r="185" spans="8:8" ht="14.25" customHeight="1">
      <c r="H185" s="6"/>
    </row>
    <row r="186" spans="8:8" ht="14.25" customHeight="1">
      <c r="H186" s="6"/>
    </row>
    <row r="187" spans="8:8" ht="14.25" customHeight="1">
      <c r="H187" s="6"/>
    </row>
    <row r="188" spans="8:8" ht="14.25" customHeight="1">
      <c r="H188" s="6"/>
    </row>
    <row r="189" spans="8:8" ht="14.25" customHeight="1">
      <c r="H189" s="6"/>
    </row>
    <row r="190" spans="8:8" ht="14.25" customHeight="1">
      <c r="H190" s="6"/>
    </row>
    <row r="191" spans="8:8" ht="14.25" customHeight="1">
      <c r="H191" s="6"/>
    </row>
    <row r="192" spans="8:8" ht="14.25" customHeight="1">
      <c r="H192" s="6"/>
    </row>
    <row r="193" spans="8:8" ht="14.25" customHeight="1">
      <c r="H193" s="6"/>
    </row>
    <row r="194" spans="8:8" ht="14.25" customHeight="1">
      <c r="H194" s="6"/>
    </row>
    <row r="195" spans="8:8" ht="14.25" customHeight="1">
      <c r="H195" s="6"/>
    </row>
    <row r="196" spans="8:8" ht="14.25" customHeight="1">
      <c r="H196" s="6"/>
    </row>
    <row r="197" spans="8:8" ht="14.25" customHeight="1">
      <c r="H197" s="6"/>
    </row>
    <row r="198" spans="8:8" ht="14.25" customHeight="1">
      <c r="H198" s="6"/>
    </row>
    <row r="199" spans="8:8" ht="14.25" customHeight="1">
      <c r="H199" s="6"/>
    </row>
    <row r="200" spans="8:8" ht="14.25" customHeight="1">
      <c r="H200" s="6"/>
    </row>
    <row r="201" spans="8:8" ht="14.25" customHeight="1">
      <c r="H201" s="6"/>
    </row>
    <row r="202" spans="8:8" ht="14.25" customHeight="1">
      <c r="H202" s="6"/>
    </row>
    <row r="203" spans="8:8" ht="14.25" customHeight="1">
      <c r="H203" s="6"/>
    </row>
    <row r="204" spans="8:8" ht="14.25" customHeight="1">
      <c r="H204" s="6"/>
    </row>
    <row r="205" spans="8:8" ht="14.25" customHeight="1">
      <c r="H205" s="6"/>
    </row>
    <row r="206" spans="8:8" ht="14.25" customHeight="1">
      <c r="H206" s="6"/>
    </row>
    <row r="207" spans="8:8" ht="14.25" customHeight="1">
      <c r="H207" s="6"/>
    </row>
    <row r="208" spans="8:8" ht="14.25" customHeight="1">
      <c r="H208" s="6"/>
    </row>
    <row r="209" spans="8:8" ht="14.25" customHeight="1">
      <c r="H209" s="6"/>
    </row>
    <row r="210" spans="8:8" ht="14.25" customHeight="1">
      <c r="H210" s="6"/>
    </row>
    <row r="211" spans="8:8" ht="14.25" customHeight="1">
      <c r="H211" s="6"/>
    </row>
    <row r="212" spans="8:8" ht="14.25" customHeight="1">
      <c r="H212" s="6"/>
    </row>
    <row r="213" spans="8:8" ht="14.25" customHeight="1">
      <c r="H213" s="6"/>
    </row>
    <row r="214" spans="8:8" ht="14.25" customHeight="1">
      <c r="H214" s="6"/>
    </row>
    <row r="215" spans="8:8" ht="14.25" customHeight="1">
      <c r="H215" s="6"/>
    </row>
    <row r="216" spans="8:8" ht="14.25" customHeight="1">
      <c r="H216" s="6"/>
    </row>
    <row r="217" spans="8:8" ht="14.25" customHeight="1">
      <c r="H217" s="6"/>
    </row>
    <row r="218" spans="8:8" ht="14.25" customHeight="1">
      <c r="H218" s="6"/>
    </row>
    <row r="219" spans="8:8" ht="14.25" customHeight="1">
      <c r="H219" s="6"/>
    </row>
    <row r="220" spans="8:8" ht="14.25" customHeight="1">
      <c r="H220" s="6"/>
    </row>
    <row r="221" spans="8:8" ht="14.25" customHeight="1">
      <c r="H221" s="6"/>
    </row>
    <row r="222" spans="8:8" ht="14.25" customHeight="1">
      <c r="H222" s="6"/>
    </row>
    <row r="223" spans="8:8" ht="14.25" customHeight="1">
      <c r="H223" s="6"/>
    </row>
    <row r="224" spans="8:8" ht="14.25" customHeight="1">
      <c r="H224" s="6"/>
    </row>
    <row r="225" spans="8:8" ht="14.25" customHeight="1">
      <c r="H225" s="6"/>
    </row>
    <row r="226" spans="8:8" ht="14.25" customHeight="1">
      <c r="H226" s="6"/>
    </row>
    <row r="227" spans="8:8" ht="14.25" customHeight="1">
      <c r="H227" s="6"/>
    </row>
    <row r="228" spans="8:8" ht="14.25" customHeight="1">
      <c r="H228" s="6"/>
    </row>
    <row r="229" spans="8:8" ht="14.25" customHeight="1">
      <c r="H229" s="6"/>
    </row>
    <row r="230" spans="8:8" ht="14.25" customHeight="1">
      <c r="H230" s="6"/>
    </row>
    <row r="231" spans="8:8" ht="14.25" customHeight="1">
      <c r="H231" s="6"/>
    </row>
    <row r="232" spans="8:8" ht="14.25" customHeight="1">
      <c r="H232" s="6"/>
    </row>
    <row r="233" spans="8:8" ht="14.25" customHeight="1">
      <c r="H233" s="6"/>
    </row>
    <row r="234" spans="8:8" ht="14.25" customHeight="1">
      <c r="H234" s="6"/>
    </row>
    <row r="235" spans="8:8" ht="14.25" customHeight="1">
      <c r="H235" s="6"/>
    </row>
    <row r="236" spans="8:8" ht="14.25" customHeight="1">
      <c r="H236" s="6"/>
    </row>
    <row r="237" spans="8:8" ht="14.25" customHeight="1">
      <c r="H237" s="6"/>
    </row>
    <row r="238" spans="8:8" ht="14.25" customHeight="1">
      <c r="H238" s="6"/>
    </row>
    <row r="239" spans="8:8" ht="14.25" customHeight="1">
      <c r="H239" s="6"/>
    </row>
    <row r="240" spans="8:8" ht="14.25" customHeight="1">
      <c r="H240" s="6"/>
    </row>
    <row r="241" spans="8:8" ht="14.25" customHeight="1">
      <c r="H241" s="6"/>
    </row>
    <row r="242" spans="8:8" ht="14.25" customHeight="1">
      <c r="H242" s="6"/>
    </row>
    <row r="243" spans="8:8" ht="14.25" customHeight="1">
      <c r="H243" s="6"/>
    </row>
    <row r="244" spans="8:8" ht="14.25" customHeight="1">
      <c r="H244" s="6"/>
    </row>
    <row r="245" spans="8:8" ht="14.25" customHeight="1">
      <c r="H245" s="6"/>
    </row>
    <row r="246" spans="8:8" ht="14.25" customHeight="1">
      <c r="H246" s="6"/>
    </row>
    <row r="247" spans="8:8" ht="14.25" customHeight="1">
      <c r="H247" s="6"/>
    </row>
    <row r="248" spans="8:8" ht="14.25" customHeight="1">
      <c r="H248" s="6"/>
    </row>
    <row r="249" spans="8:8" ht="14.25" customHeight="1">
      <c r="H249" s="6"/>
    </row>
    <row r="250" spans="8:8" ht="14.25" customHeight="1">
      <c r="H250" s="6"/>
    </row>
    <row r="251" spans="8:8" ht="14.25" customHeight="1">
      <c r="H251" s="6"/>
    </row>
    <row r="252" spans="8:8" ht="14.25" customHeight="1">
      <c r="H252" s="6"/>
    </row>
    <row r="253" spans="8:8" ht="14.25" customHeight="1">
      <c r="H253" s="6"/>
    </row>
    <row r="254" spans="8:8" ht="14.25" customHeight="1">
      <c r="H254" s="6"/>
    </row>
    <row r="255" spans="8:8" ht="14.25" customHeight="1">
      <c r="H255" s="6"/>
    </row>
    <row r="256" spans="8:8" ht="14.25" customHeight="1">
      <c r="H256" s="6"/>
    </row>
    <row r="257" spans="8:8" ht="14.25" customHeight="1">
      <c r="H257" s="6"/>
    </row>
    <row r="258" spans="8:8" ht="14.25" customHeight="1">
      <c r="H258" s="6"/>
    </row>
    <row r="259" spans="8:8" ht="14.25" customHeight="1">
      <c r="H259" s="6"/>
    </row>
    <row r="260" spans="8:8" ht="14.25" customHeight="1">
      <c r="H260" s="6"/>
    </row>
    <row r="261" spans="8:8" ht="14.25" customHeight="1">
      <c r="H261" s="6"/>
    </row>
    <row r="262" spans="8:8" ht="14.25" customHeight="1">
      <c r="H262" s="6"/>
    </row>
    <row r="263" spans="8:8" ht="14.25" customHeight="1">
      <c r="H263" s="6"/>
    </row>
    <row r="264" spans="8:8" ht="14.25" customHeight="1">
      <c r="H264" s="6"/>
    </row>
    <row r="265" spans="8:8" ht="14.25" customHeight="1">
      <c r="H265" s="6"/>
    </row>
    <row r="266" spans="8:8" ht="14.25" customHeight="1">
      <c r="H266" s="6"/>
    </row>
    <row r="267" spans="8:8" ht="14.25" customHeight="1">
      <c r="H267" s="6"/>
    </row>
    <row r="268" spans="8:8" ht="14.25" customHeight="1">
      <c r="H268" s="6"/>
    </row>
    <row r="269" spans="8:8" ht="14.25" customHeight="1">
      <c r="H269" s="6"/>
    </row>
    <row r="270" spans="8:8" ht="14.25" customHeight="1">
      <c r="H270" s="6"/>
    </row>
    <row r="271" spans="8:8" ht="14.25" customHeight="1">
      <c r="H271" s="6"/>
    </row>
    <row r="272" spans="8:8" ht="14.25" customHeight="1">
      <c r="H272" s="6"/>
    </row>
    <row r="273" spans="8:8" ht="14.25" customHeight="1">
      <c r="H273" s="6"/>
    </row>
    <row r="274" spans="8:8" ht="14.25" customHeight="1">
      <c r="H274" s="6"/>
    </row>
    <row r="275" spans="8:8" ht="14.25" customHeight="1">
      <c r="H275" s="6"/>
    </row>
    <row r="276" spans="8:8" ht="14.25" customHeight="1">
      <c r="H276" s="6"/>
    </row>
    <row r="277" spans="8:8" ht="14.25" customHeight="1">
      <c r="H277" s="6"/>
    </row>
    <row r="278" spans="8:8" ht="14.25" customHeight="1">
      <c r="H278" s="6"/>
    </row>
    <row r="279" spans="8:8" ht="14.25" customHeight="1">
      <c r="H279" s="6"/>
    </row>
    <row r="280" spans="8:8" ht="14.25" customHeight="1">
      <c r="H280" s="6"/>
    </row>
    <row r="281" spans="8:8" ht="14.25" customHeight="1">
      <c r="H281" s="6"/>
    </row>
    <row r="282" spans="8:8" ht="14.25" customHeight="1">
      <c r="H282" s="6"/>
    </row>
    <row r="283" spans="8:8" ht="14.25" customHeight="1">
      <c r="H283" s="6"/>
    </row>
    <row r="284" spans="8:8" ht="14.25" customHeight="1">
      <c r="H284" s="6"/>
    </row>
    <row r="285" spans="8:8" ht="14.25" customHeight="1">
      <c r="H285" s="6"/>
    </row>
    <row r="286" spans="8:8" ht="14.25" customHeight="1">
      <c r="H286" s="6"/>
    </row>
    <row r="287" spans="8:8" ht="14.25" customHeight="1">
      <c r="H287" s="6"/>
    </row>
    <row r="288" spans="8:8" ht="14.25" customHeight="1">
      <c r="H288" s="6"/>
    </row>
    <row r="289" spans="8:8" ht="14.25" customHeight="1">
      <c r="H289" s="6"/>
    </row>
    <row r="290" spans="8:8" ht="14.25" customHeight="1">
      <c r="H290" s="6"/>
    </row>
    <row r="291" spans="8:8" ht="14.25" customHeight="1">
      <c r="H291" s="6"/>
    </row>
    <row r="292" spans="8:8" ht="14.25" customHeight="1">
      <c r="H292" s="6"/>
    </row>
    <row r="293" spans="8:8" ht="14.25" customHeight="1">
      <c r="H293" s="6"/>
    </row>
    <row r="294" spans="8:8" ht="14.25" customHeight="1">
      <c r="H294" s="6"/>
    </row>
    <row r="295" spans="8:8" ht="14.25" customHeight="1">
      <c r="H295" s="6"/>
    </row>
    <row r="296" spans="8:8" ht="14.25" customHeight="1">
      <c r="H296" s="6"/>
    </row>
    <row r="297" spans="8:8" ht="14.25" customHeight="1">
      <c r="H297" s="6"/>
    </row>
    <row r="298" spans="8:8" ht="14.25" customHeight="1">
      <c r="H298" s="6"/>
    </row>
    <row r="299" spans="8:8" ht="14.25" customHeight="1">
      <c r="H299" s="6"/>
    </row>
    <row r="300" spans="8:8" ht="14.25" customHeight="1">
      <c r="H300" s="6"/>
    </row>
    <row r="301" spans="8:8" ht="14.25" customHeight="1">
      <c r="H301" s="6"/>
    </row>
    <row r="302" spans="8:8" ht="14.25" customHeight="1">
      <c r="H302" s="6"/>
    </row>
    <row r="303" spans="8:8" ht="14.25" customHeight="1">
      <c r="H303" s="6"/>
    </row>
    <row r="304" spans="8:8" ht="14.25" customHeight="1">
      <c r="H304" s="6"/>
    </row>
    <row r="305" spans="8:8" ht="14.25" customHeight="1">
      <c r="H305" s="6"/>
    </row>
    <row r="306" spans="8:8" ht="14.25" customHeight="1">
      <c r="H306" s="6"/>
    </row>
    <row r="307" spans="8:8" ht="14.25" customHeight="1">
      <c r="H307" s="6"/>
    </row>
    <row r="308" spans="8:8" ht="14.25" customHeight="1">
      <c r="H308" s="6"/>
    </row>
    <row r="309" spans="8:8" ht="14.25" customHeight="1">
      <c r="H309" s="6"/>
    </row>
    <row r="310" spans="8:8" ht="14.25" customHeight="1">
      <c r="H310" s="6"/>
    </row>
    <row r="311" spans="8:8" ht="14.25" customHeight="1">
      <c r="H311" s="6"/>
    </row>
    <row r="312" spans="8:8" ht="14.25" customHeight="1">
      <c r="H312" s="6"/>
    </row>
    <row r="313" spans="8:8" ht="14.25" customHeight="1">
      <c r="H313" s="6"/>
    </row>
    <row r="314" spans="8:8" ht="14.25" customHeight="1">
      <c r="H314" s="6"/>
    </row>
    <row r="315" spans="8:8" ht="14.25" customHeight="1">
      <c r="H315" s="6"/>
    </row>
    <row r="316" spans="8:8" ht="14.25" customHeight="1">
      <c r="H316" s="6"/>
    </row>
    <row r="317" spans="8:8" ht="14.25" customHeight="1">
      <c r="H317" s="6"/>
    </row>
    <row r="318" spans="8:8" ht="14.25" customHeight="1">
      <c r="H318" s="6"/>
    </row>
    <row r="319" spans="8:8" ht="14.25" customHeight="1">
      <c r="H319" s="6"/>
    </row>
    <row r="320" spans="8:8" ht="14.25" customHeight="1">
      <c r="H320" s="6"/>
    </row>
    <row r="321" spans="8:8" ht="14.25" customHeight="1">
      <c r="H321" s="6"/>
    </row>
    <row r="322" spans="8:8" ht="14.25" customHeight="1">
      <c r="H322" s="6"/>
    </row>
    <row r="323" spans="8:8" ht="14.25" customHeight="1">
      <c r="H323" s="6"/>
    </row>
    <row r="324" spans="8:8" ht="14.25" customHeight="1">
      <c r="H324" s="6"/>
    </row>
    <row r="325" spans="8:8" ht="14.25" customHeight="1">
      <c r="H325" s="6"/>
    </row>
    <row r="326" spans="8:8" ht="14.25" customHeight="1">
      <c r="H326" s="6"/>
    </row>
    <row r="327" spans="8:8" ht="14.25" customHeight="1">
      <c r="H327" s="6"/>
    </row>
    <row r="328" spans="8:8" ht="14.25" customHeight="1">
      <c r="H328" s="6"/>
    </row>
    <row r="329" spans="8:8" ht="14.25" customHeight="1">
      <c r="H329" s="6"/>
    </row>
    <row r="330" spans="8:8" ht="14.25" customHeight="1">
      <c r="H330" s="6"/>
    </row>
    <row r="331" spans="8:8" ht="14.25" customHeight="1">
      <c r="H331" s="6"/>
    </row>
    <row r="332" spans="8:8" ht="14.25" customHeight="1">
      <c r="H332" s="6"/>
    </row>
    <row r="333" spans="8:8" ht="14.25" customHeight="1">
      <c r="H333" s="6"/>
    </row>
    <row r="334" spans="8:8" ht="14.25" customHeight="1">
      <c r="H334" s="6"/>
    </row>
    <row r="335" spans="8:8" ht="14.25" customHeight="1">
      <c r="H335" s="6"/>
    </row>
    <row r="336" spans="8:8" ht="14.25" customHeight="1">
      <c r="H336" s="6"/>
    </row>
    <row r="337" spans="8:8" ht="14.25" customHeight="1">
      <c r="H337" s="6"/>
    </row>
    <row r="338" spans="8:8" ht="14.25" customHeight="1">
      <c r="H338" s="6"/>
    </row>
    <row r="339" spans="8:8" ht="14.25" customHeight="1">
      <c r="H339" s="6"/>
    </row>
    <row r="340" spans="8:8" ht="14.25" customHeight="1">
      <c r="H340" s="6"/>
    </row>
    <row r="341" spans="8:8" ht="14.25" customHeight="1">
      <c r="H341" s="6"/>
    </row>
    <row r="342" spans="8:8" ht="14.25" customHeight="1">
      <c r="H342" s="6"/>
    </row>
    <row r="343" spans="8:8" ht="14.25" customHeight="1">
      <c r="H343" s="6"/>
    </row>
    <row r="344" spans="8:8" ht="14.25" customHeight="1">
      <c r="H344" s="6"/>
    </row>
    <row r="345" spans="8:8" ht="14.25" customHeight="1">
      <c r="H345" s="6"/>
    </row>
    <row r="346" spans="8:8" ht="14.25" customHeight="1">
      <c r="H346" s="6"/>
    </row>
    <row r="347" spans="8:8" ht="14.25" customHeight="1">
      <c r="H347" s="6"/>
    </row>
    <row r="348" spans="8:8" ht="14.25" customHeight="1">
      <c r="H348" s="6"/>
    </row>
    <row r="349" spans="8:8" ht="14.25" customHeight="1">
      <c r="H349" s="6"/>
    </row>
    <row r="350" spans="8:8" ht="14.25" customHeight="1">
      <c r="H350" s="6"/>
    </row>
    <row r="351" spans="8:8" ht="14.25" customHeight="1">
      <c r="H351" s="6"/>
    </row>
    <row r="352" spans="8:8" ht="14.25" customHeight="1">
      <c r="H352" s="6"/>
    </row>
    <row r="353" spans="8:8" ht="14.25" customHeight="1">
      <c r="H353" s="6"/>
    </row>
    <row r="354" spans="8:8" ht="14.25" customHeight="1">
      <c r="H354" s="6"/>
    </row>
    <row r="355" spans="8:8" ht="14.25" customHeight="1">
      <c r="H355" s="6"/>
    </row>
    <row r="356" spans="8:8" ht="14.25" customHeight="1">
      <c r="H356" s="6"/>
    </row>
    <row r="357" spans="8:8" ht="14.25" customHeight="1">
      <c r="H357" s="6"/>
    </row>
    <row r="358" spans="8:8" ht="14.25" customHeight="1">
      <c r="H358" s="6"/>
    </row>
    <row r="359" spans="8:8" ht="14.25" customHeight="1">
      <c r="H359" s="6"/>
    </row>
    <row r="360" spans="8:8" ht="14.25" customHeight="1">
      <c r="H360" s="6"/>
    </row>
    <row r="361" spans="8:8" ht="14.25" customHeight="1">
      <c r="H361" s="6"/>
    </row>
    <row r="362" spans="8:8" ht="14.25" customHeight="1">
      <c r="H362" s="6"/>
    </row>
    <row r="363" spans="8:8" ht="14.25" customHeight="1">
      <c r="H363" s="6"/>
    </row>
    <row r="364" spans="8:8" ht="14.25" customHeight="1">
      <c r="H364" s="6"/>
    </row>
    <row r="365" spans="8:8" ht="14.25" customHeight="1">
      <c r="H365" s="6"/>
    </row>
    <row r="366" spans="8:8" ht="14.25" customHeight="1">
      <c r="H366" s="6"/>
    </row>
    <row r="367" spans="8:8" ht="14.25" customHeight="1">
      <c r="H367" s="6"/>
    </row>
    <row r="368" spans="8:8" ht="14.25" customHeight="1">
      <c r="H368" s="6"/>
    </row>
    <row r="369" spans="8:8" ht="14.25" customHeight="1">
      <c r="H369" s="6"/>
    </row>
    <row r="370" spans="8:8" ht="14.25" customHeight="1">
      <c r="H370" s="6"/>
    </row>
    <row r="371" spans="8:8" ht="14.25" customHeight="1">
      <c r="H371" s="6"/>
    </row>
    <row r="372" spans="8:8" ht="14.25" customHeight="1">
      <c r="H372" s="6"/>
    </row>
    <row r="373" spans="8:8" ht="14.25" customHeight="1">
      <c r="H373" s="6"/>
    </row>
    <row r="374" spans="8:8" ht="14.25" customHeight="1">
      <c r="H374" s="6"/>
    </row>
    <row r="375" spans="8:8" ht="14.25" customHeight="1">
      <c r="H375" s="6"/>
    </row>
    <row r="376" spans="8:8" ht="14.25" customHeight="1">
      <c r="H376" s="6"/>
    </row>
    <row r="377" spans="8:8" ht="14.25" customHeight="1">
      <c r="H377" s="6"/>
    </row>
    <row r="378" spans="8:8" ht="14.25" customHeight="1">
      <c r="H378" s="6"/>
    </row>
    <row r="379" spans="8:8" ht="14.25" customHeight="1">
      <c r="H379" s="6"/>
    </row>
    <row r="380" spans="8:8" ht="14.25" customHeight="1">
      <c r="H380" s="6"/>
    </row>
    <row r="381" spans="8:8" ht="14.25" customHeight="1">
      <c r="H381" s="6"/>
    </row>
    <row r="382" spans="8:8" ht="14.25" customHeight="1">
      <c r="H382" s="6"/>
    </row>
    <row r="383" spans="8:8" ht="14.25" customHeight="1">
      <c r="H383" s="6"/>
    </row>
    <row r="384" spans="8:8" ht="14.25" customHeight="1">
      <c r="H384" s="6"/>
    </row>
    <row r="385" spans="8:8" ht="14.25" customHeight="1">
      <c r="H385" s="6"/>
    </row>
    <row r="386" spans="8:8" ht="14.25" customHeight="1">
      <c r="H386" s="6"/>
    </row>
    <row r="387" spans="8:8" ht="14.25" customHeight="1">
      <c r="H387" s="6"/>
    </row>
    <row r="388" spans="8:8" ht="14.25" customHeight="1">
      <c r="H388" s="6"/>
    </row>
    <row r="389" spans="8:8" ht="14.25" customHeight="1">
      <c r="H389" s="6"/>
    </row>
    <row r="390" spans="8:8" ht="14.25" customHeight="1">
      <c r="H390" s="6"/>
    </row>
    <row r="391" spans="8:8" ht="14.25" customHeight="1">
      <c r="H391" s="6"/>
    </row>
    <row r="392" spans="8:8" ht="14.25" customHeight="1">
      <c r="H392" s="6"/>
    </row>
    <row r="393" spans="8:8" ht="14.25" customHeight="1">
      <c r="H393" s="6"/>
    </row>
    <row r="394" spans="8:8" ht="14.25" customHeight="1">
      <c r="H394" s="6"/>
    </row>
    <row r="395" spans="8:8" ht="14.25" customHeight="1">
      <c r="H395" s="6"/>
    </row>
    <row r="396" spans="8:8" ht="14.25" customHeight="1">
      <c r="H396" s="6"/>
    </row>
    <row r="397" spans="8:8" ht="14.25" customHeight="1">
      <c r="H397" s="6"/>
    </row>
    <row r="398" spans="8:8" ht="14.25" customHeight="1">
      <c r="H398" s="6"/>
    </row>
    <row r="399" spans="8:8" ht="14.25" customHeight="1">
      <c r="H399" s="6"/>
    </row>
    <row r="400" spans="8:8" ht="14.25" customHeight="1">
      <c r="H400" s="6"/>
    </row>
    <row r="401" spans="8:8" ht="14.25" customHeight="1">
      <c r="H401" s="6"/>
    </row>
    <row r="402" spans="8:8" ht="14.25" customHeight="1">
      <c r="H402" s="6"/>
    </row>
    <row r="403" spans="8:8" ht="14.25" customHeight="1">
      <c r="H403" s="6"/>
    </row>
    <row r="404" spans="8:8" ht="14.25" customHeight="1">
      <c r="H404" s="6"/>
    </row>
    <row r="405" spans="8:8" ht="14.25" customHeight="1">
      <c r="H405" s="6"/>
    </row>
    <row r="406" spans="8:8" ht="14.25" customHeight="1">
      <c r="H406" s="6"/>
    </row>
    <row r="407" spans="8:8" ht="14.25" customHeight="1">
      <c r="H407" s="6"/>
    </row>
    <row r="408" spans="8:8" ht="14.25" customHeight="1">
      <c r="H408" s="6"/>
    </row>
    <row r="409" spans="8:8" ht="14.25" customHeight="1">
      <c r="H409" s="6"/>
    </row>
    <row r="410" spans="8:8" ht="14.25" customHeight="1">
      <c r="H410" s="6"/>
    </row>
    <row r="411" spans="8:8" ht="14.25" customHeight="1">
      <c r="H411" s="6"/>
    </row>
    <row r="412" spans="8:8" ht="14.25" customHeight="1">
      <c r="H412" s="6"/>
    </row>
    <row r="413" spans="8:8" ht="14.25" customHeight="1">
      <c r="H413" s="6"/>
    </row>
    <row r="414" spans="8:8" ht="14.25" customHeight="1">
      <c r="H414" s="6"/>
    </row>
    <row r="415" spans="8:8" ht="14.25" customHeight="1">
      <c r="H415" s="6"/>
    </row>
    <row r="416" spans="8:8" ht="14.25" customHeight="1">
      <c r="H416" s="6"/>
    </row>
    <row r="417" spans="8:8" ht="14.25" customHeight="1">
      <c r="H417" s="6"/>
    </row>
    <row r="418" spans="8:8" ht="14.25" customHeight="1">
      <c r="H418" s="6"/>
    </row>
    <row r="419" spans="8:8" ht="14.25" customHeight="1">
      <c r="H419" s="6"/>
    </row>
    <row r="420" spans="8:8" ht="14.25" customHeight="1">
      <c r="H420" s="6"/>
    </row>
    <row r="421" spans="8:8" ht="14.25" customHeight="1">
      <c r="H421" s="6"/>
    </row>
    <row r="422" spans="8:8" ht="14.25" customHeight="1">
      <c r="H422" s="6"/>
    </row>
    <row r="423" spans="8:8" ht="14.25" customHeight="1">
      <c r="H423" s="6"/>
    </row>
    <row r="424" spans="8:8" ht="14.25" customHeight="1">
      <c r="H424" s="6"/>
    </row>
    <row r="425" spans="8:8" ht="14.25" customHeight="1">
      <c r="H425" s="6"/>
    </row>
    <row r="426" spans="8:8" ht="14.25" customHeight="1">
      <c r="H426" s="6"/>
    </row>
    <row r="427" spans="8:8" ht="14.25" customHeight="1">
      <c r="H427" s="6"/>
    </row>
    <row r="428" spans="8:8" ht="14.25" customHeight="1">
      <c r="H428" s="6"/>
    </row>
    <row r="429" spans="8:8" ht="14.25" customHeight="1">
      <c r="H429" s="6"/>
    </row>
    <row r="430" spans="8:8" ht="14.25" customHeight="1">
      <c r="H430" s="6"/>
    </row>
    <row r="431" spans="8:8" ht="14.25" customHeight="1">
      <c r="H431" s="6"/>
    </row>
    <row r="432" spans="8:8" ht="14.25" customHeight="1">
      <c r="H432" s="6"/>
    </row>
    <row r="433" spans="8:8" ht="14.25" customHeight="1">
      <c r="H433" s="6"/>
    </row>
    <row r="434" spans="8:8" ht="14.25" customHeight="1">
      <c r="H434" s="6"/>
    </row>
    <row r="435" spans="8:8" ht="14.25" customHeight="1">
      <c r="H435" s="6"/>
    </row>
    <row r="436" spans="8:8" ht="14.25" customHeight="1">
      <c r="H436" s="6"/>
    </row>
    <row r="437" spans="8:8" ht="14.25" customHeight="1">
      <c r="H437" s="6"/>
    </row>
    <row r="438" spans="8:8" ht="14.25" customHeight="1">
      <c r="H438" s="6"/>
    </row>
    <row r="439" spans="8:8" ht="14.25" customHeight="1">
      <c r="H439" s="6"/>
    </row>
    <row r="440" spans="8:8" ht="14.25" customHeight="1">
      <c r="H440" s="6"/>
    </row>
    <row r="441" spans="8:8" ht="14.25" customHeight="1">
      <c r="H441" s="6"/>
    </row>
    <row r="442" spans="8:8" ht="14.25" customHeight="1">
      <c r="H442" s="6"/>
    </row>
    <row r="443" spans="8:8" ht="14.25" customHeight="1">
      <c r="H443" s="6"/>
    </row>
    <row r="444" spans="8:8" ht="14.25" customHeight="1">
      <c r="H444" s="6"/>
    </row>
    <row r="445" spans="8:8" ht="14.25" customHeight="1">
      <c r="H445" s="6"/>
    </row>
    <row r="446" spans="8:8" ht="14.25" customHeight="1">
      <c r="H446" s="6"/>
    </row>
    <row r="447" spans="8:8" ht="14.25" customHeight="1">
      <c r="H447" s="6"/>
    </row>
    <row r="448" spans="8:8" ht="14.25" customHeight="1">
      <c r="H448" s="6"/>
    </row>
    <row r="449" spans="8:8" ht="14.25" customHeight="1">
      <c r="H449" s="6"/>
    </row>
    <row r="450" spans="8:8" ht="14.25" customHeight="1">
      <c r="H450" s="6"/>
    </row>
    <row r="451" spans="8:8" ht="14.25" customHeight="1">
      <c r="H451" s="6"/>
    </row>
    <row r="452" spans="8:8" ht="14.25" customHeight="1">
      <c r="H452" s="6"/>
    </row>
    <row r="453" spans="8:8" ht="14.25" customHeight="1">
      <c r="H453" s="6"/>
    </row>
    <row r="454" spans="8:8" ht="14.25" customHeight="1">
      <c r="H454" s="6"/>
    </row>
    <row r="455" spans="8:8" ht="14.25" customHeight="1">
      <c r="H455" s="6"/>
    </row>
    <row r="456" spans="8:8" ht="14.25" customHeight="1">
      <c r="H456" s="6"/>
    </row>
    <row r="457" spans="8:8" ht="14.25" customHeight="1">
      <c r="H457" s="6"/>
    </row>
    <row r="458" spans="8:8" ht="14.25" customHeight="1">
      <c r="H458" s="6"/>
    </row>
    <row r="459" spans="8:8" ht="14.25" customHeight="1">
      <c r="H459" s="6"/>
    </row>
    <row r="460" spans="8:8" ht="14.25" customHeight="1">
      <c r="H460" s="6"/>
    </row>
    <row r="461" spans="8:8" ht="14.25" customHeight="1">
      <c r="H461" s="6"/>
    </row>
    <row r="462" spans="8:8" ht="14.25" customHeight="1">
      <c r="H462" s="6"/>
    </row>
    <row r="463" spans="8:8" ht="14.25" customHeight="1">
      <c r="H463" s="6"/>
    </row>
    <row r="464" spans="8:8" ht="14.25" customHeight="1">
      <c r="H464" s="6"/>
    </row>
    <row r="465" spans="8:8" ht="14.25" customHeight="1">
      <c r="H465" s="6"/>
    </row>
    <row r="466" spans="8:8" ht="14.25" customHeight="1">
      <c r="H466" s="6"/>
    </row>
    <row r="467" spans="8:8" ht="14.25" customHeight="1">
      <c r="H467" s="6"/>
    </row>
    <row r="468" spans="8:8" ht="14.25" customHeight="1">
      <c r="H468" s="6"/>
    </row>
    <row r="469" spans="8:8" ht="14.25" customHeight="1">
      <c r="H469" s="6"/>
    </row>
    <row r="470" spans="8:8" ht="14.25" customHeight="1">
      <c r="H470" s="6"/>
    </row>
    <row r="471" spans="8:8" ht="14.25" customHeight="1">
      <c r="H471" s="6"/>
    </row>
    <row r="472" spans="8:8" ht="14.25" customHeight="1">
      <c r="H472" s="6"/>
    </row>
    <row r="473" spans="8:8" ht="14.25" customHeight="1">
      <c r="H473" s="6"/>
    </row>
    <row r="474" spans="8:8" ht="14.25" customHeight="1">
      <c r="H474" s="6"/>
    </row>
    <row r="475" spans="8:8" ht="14.25" customHeight="1">
      <c r="H475" s="6"/>
    </row>
    <row r="476" spans="8:8" ht="14.25" customHeight="1">
      <c r="H476" s="6"/>
    </row>
    <row r="477" spans="8:8" ht="14.25" customHeight="1">
      <c r="H477" s="6"/>
    </row>
    <row r="478" spans="8:8" ht="14.25" customHeight="1">
      <c r="H478" s="6"/>
    </row>
    <row r="479" spans="8:8" ht="14.25" customHeight="1">
      <c r="H479" s="6"/>
    </row>
    <row r="480" spans="8:8" ht="14.25" customHeight="1">
      <c r="H480" s="6"/>
    </row>
    <row r="481" spans="8:8" ht="14.25" customHeight="1">
      <c r="H481" s="6"/>
    </row>
    <row r="482" spans="8:8" ht="14.25" customHeight="1">
      <c r="H482" s="6"/>
    </row>
    <row r="483" spans="8:8" ht="14.25" customHeight="1">
      <c r="H483" s="6"/>
    </row>
    <row r="484" spans="8:8" ht="14.25" customHeight="1">
      <c r="H484" s="6"/>
    </row>
    <row r="485" spans="8:8" ht="14.25" customHeight="1">
      <c r="H485" s="6"/>
    </row>
    <row r="486" spans="8:8" ht="14.25" customHeight="1">
      <c r="H486" s="6"/>
    </row>
    <row r="487" spans="8:8" ht="14.25" customHeight="1">
      <c r="H487" s="6"/>
    </row>
    <row r="488" spans="8:8" ht="14.25" customHeight="1">
      <c r="H488" s="6"/>
    </row>
    <row r="489" spans="8:8" ht="14.25" customHeight="1">
      <c r="H489" s="6"/>
    </row>
    <row r="490" spans="8:8" ht="14.25" customHeight="1">
      <c r="H490" s="6"/>
    </row>
    <row r="491" spans="8:8" ht="14.25" customHeight="1">
      <c r="H491" s="6"/>
    </row>
    <row r="492" spans="8:8" ht="14.25" customHeight="1">
      <c r="H492" s="6"/>
    </row>
    <row r="493" spans="8:8" ht="14.25" customHeight="1">
      <c r="H493" s="6"/>
    </row>
    <row r="494" spans="8:8" ht="14.25" customHeight="1">
      <c r="H494" s="6"/>
    </row>
    <row r="495" spans="8:8" ht="14.25" customHeight="1">
      <c r="H495" s="6"/>
    </row>
    <row r="496" spans="8:8" ht="14.25" customHeight="1">
      <c r="H496" s="6"/>
    </row>
    <row r="497" spans="8:8" ht="14.25" customHeight="1">
      <c r="H497" s="6"/>
    </row>
    <row r="498" spans="8:8" ht="14.25" customHeight="1">
      <c r="H498" s="6"/>
    </row>
    <row r="499" spans="8:8" ht="14.25" customHeight="1">
      <c r="H499" s="6"/>
    </row>
    <row r="500" spans="8:8" ht="14.25" customHeight="1">
      <c r="H500" s="6"/>
    </row>
    <row r="501" spans="8:8" ht="14.25" customHeight="1">
      <c r="H501" s="6"/>
    </row>
    <row r="502" spans="8:8" ht="14.25" customHeight="1">
      <c r="H502" s="6"/>
    </row>
    <row r="503" spans="8:8" ht="14.25" customHeight="1">
      <c r="H503" s="6"/>
    </row>
    <row r="504" spans="8:8" ht="14.25" customHeight="1">
      <c r="H504" s="6"/>
    </row>
    <row r="505" spans="8:8" ht="14.25" customHeight="1">
      <c r="H505" s="6"/>
    </row>
    <row r="506" spans="8:8" ht="14.25" customHeight="1">
      <c r="H506" s="6"/>
    </row>
    <row r="507" spans="8:8" ht="14.25" customHeight="1">
      <c r="H507" s="6"/>
    </row>
    <row r="508" spans="8:8" ht="14.25" customHeight="1">
      <c r="H508" s="6"/>
    </row>
    <row r="509" spans="8:8" ht="14.25" customHeight="1">
      <c r="H509" s="6"/>
    </row>
    <row r="510" spans="8:8" ht="14.25" customHeight="1">
      <c r="H510" s="6"/>
    </row>
    <row r="511" spans="8:8" ht="14.25" customHeight="1">
      <c r="H511" s="6"/>
    </row>
    <row r="512" spans="8:8" ht="14.25" customHeight="1">
      <c r="H512" s="6"/>
    </row>
    <row r="513" spans="8:8" ht="14.25" customHeight="1">
      <c r="H513" s="6"/>
    </row>
    <row r="514" spans="8:8" ht="14.25" customHeight="1">
      <c r="H514" s="6"/>
    </row>
    <row r="515" spans="8:8" ht="14.25" customHeight="1">
      <c r="H515" s="6"/>
    </row>
    <row r="516" spans="8:8" ht="14.25" customHeight="1">
      <c r="H516" s="6"/>
    </row>
    <row r="517" spans="8:8" ht="14.25" customHeight="1">
      <c r="H517" s="6"/>
    </row>
    <row r="518" spans="8:8" ht="14.25" customHeight="1">
      <c r="H518" s="6"/>
    </row>
    <row r="519" spans="8:8" ht="14.25" customHeight="1">
      <c r="H519" s="6"/>
    </row>
    <row r="520" spans="8:8" ht="14.25" customHeight="1">
      <c r="H520" s="6"/>
    </row>
    <row r="521" spans="8:8" ht="14.25" customHeight="1">
      <c r="H521" s="6"/>
    </row>
    <row r="522" spans="8:8" ht="14.25" customHeight="1">
      <c r="H522" s="6"/>
    </row>
    <row r="523" spans="8:8" ht="14.25" customHeight="1">
      <c r="H523" s="6"/>
    </row>
    <row r="524" spans="8:8" ht="14.25" customHeight="1">
      <c r="H524" s="6"/>
    </row>
    <row r="525" spans="8:8" ht="14.25" customHeight="1">
      <c r="H525" s="6"/>
    </row>
    <row r="526" spans="8:8" ht="14.25" customHeight="1">
      <c r="H526" s="6"/>
    </row>
    <row r="527" spans="8:8" ht="14.25" customHeight="1">
      <c r="H527" s="6"/>
    </row>
    <row r="528" spans="8:8" ht="14.25" customHeight="1">
      <c r="H528" s="6"/>
    </row>
    <row r="529" spans="8:8" ht="14.25" customHeight="1">
      <c r="H529" s="6"/>
    </row>
    <row r="530" spans="8:8" ht="14.25" customHeight="1">
      <c r="H530" s="6"/>
    </row>
    <row r="531" spans="8:8" ht="14.25" customHeight="1">
      <c r="H531" s="6"/>
    </row>
    <row r="532" spans="8:8" ht="14.25" customHeight="1">
      <c r="H532" s="6"/>
    </row>
    <row r="533" spans="8:8" ht="14.25" customHeight="1">
      <c r="H533" s="6"/>
    </row>
    <row r="534" spans="8:8" ht="14.25" customHeight="1">
      <c r="H534" s="6"/>
    </row>
    <row r="535" spans="8:8" ht="14.25" customHeight="1">
      <c r="H535" s="6"/>
    </row>
    <row r="536" spans="8:8" ht="14.25" customHeight="1">
      <c r="H536" s="6"/>
    </row>
    <row r="537" spans="8:8" ht="14.25" customHeight="1">
      <c r="H537" s="6"/>
    </row>
    <row r="538" spans="8:8" ht="14.25" customHeight="1">
      <c r="H538" s="6"/>
    </row>
    <row r="539" spans="8:8" ht="14.25" customHeight="1">
      <c r="H539" s="6"/>
    </row>
    <row r="540" spans="8:8" ht="14.25" customHeight="1">
      <c r="H540" s="6"/>
    </row>
    <row r="541" spans="8:8" ht="14.25" customHeight="1">
      <c r="H541" s="6"/>
    </row>
    <row r="542" spans="8:8" ht="14.25" customHeight="1">
      <c r="H542" s="6"/>
    </row>
    <row r="543" spans="8:8" ht="14.25" customHeight="1">
      <c r="H543" s="6"/>
    </row>
    <row r="544" spans="8:8" ht="14.25" customHeight="1">
      <c r="H544" s="6"/>
    </row>
    <row r="545" spans="8:8" ht="14.25" customHeight="1">
      <c r="H545" s="6"/>
    </row>
    <row r="546" spans="8:8" ht="14.25" customHeight="1">
      <c r="H546" s="6"/>
    </row>
    <row r="547" spans="8:8" ht="14.25" customHeight="1">
      <c r="H547" s="6"/>
    </row>
    <row r="548" spans="8:8" ht="14.25" customHeight="1">
      <c r="H548" s="6"/>
    </row>
    <row r="549" spans="8:8" ht="14.25" customHeight="1">
      <c r="H549" s="6"/>
    </row>
    <row r="550" spans="8:8" ht="14.25" customHeight="1">
      <c r="H550" s="6"/>
    </row>
    <row r="551" spans="8:8" ht="14.25" customHeight="1">
      <c r="H551" s="6"/>
    </row>
    <row r="552" spans="8:8" ht="14.25" customHeight="1">
      <c r="H552" s="6"/>
    </row>
    <row r="553" spans="8:8" ht="14.25" customHeight="1">
      <c r="H553" s="6"/>
    </row>
    <row r="554" spans="8:8" ht="14.25" customHeight="1">
      <c r="H554" s="6"/>
    </row>
    <row r="555" spans="8:8" ht="14.25" customHeight="1">
      <c r="H555" s="6"/>
    </row>
    <row r="556" spans="8:8" ht="14.25" customHeight="1">
      <c r="H556" s="6"/>
    </row>
    <row r="557" spans="8:8" ht="14.25" customHeight="1">
      <c r="H557" s="6"/>
    </row>
    <row r="558" spans="8:8" ht="14.25" customHeight="1">
      <c r="H558" s="6"/>
    </row>
    <row r="559" spans="8:8" ht="14.25" customHeight="1">
      <c r="H559" s="6"/>
    </row>
    <row r="560" spans="8:8" ht="14.25" customHeight="1">
      <c r="H560" s="6"/>
    </row>
    <row r="561" spans="8:8" ht="14.25" customHeight="1">
      <c r="H561" s="6"/>
    </row>
    <row r="562" spans="8:8" ht="14.25" customHeight="1">
      <c r="H562" s="6"/>
    </row>
    <row r="563" spans="8:8" ht="14.25" customHeight="1">
      <c r="H563" s="6"/>
    </row>
    <row r="564" spans="8:8" ht="14.25" customHeight="1">
      <c r="H564" s="6"/>
    </row>
    <row r="565" spans="8:8" ht="14.25" customHeight="1">
      <c r="H565" s="6"/>
    </row>
    <row r="566" spans="8:8" ht="14.25" customHeight="1">
      <c r="H566" s="6"/>
    </row>
    <row r="567" spans="8:8" ht="14.25" customHeight="1">
      <c r="H567" s="6"/>
    </row>
    <row r="568" spans="8:8" ht="14.25" customHeight="1">
      <c r="H568" s="6"/>
    </row>
    <row r="569" spans="8:8" ht="14.25" customHeight="1">
      <c r="H569" s="6"/>
    </row>
    <row r="570" spans="8:8" ht="14.25" customHeight="1">
      <c r="H570" s="6"/>
    </row>
    <row r="571" spans="8:8" ht="14.25" customHeight="1">
      <c r="H571" s="6"/>
    </row>
    <row r="572" spans="8:8" ht="14.25" customHeight="1">
      <c r="H572" s="6"/>
    </row>
    <row r="573" spans="8:8" ht="14.25" customHeight="1">
      <c r="H573" s="6"/>
    </row>
    <row r="574" spans="8:8" ht="14.25" customHeight="1">
      <c r="H574" s="6"/>
    </row>
    <row r="575" spans="8:8" ht="14.25" customHeight="1">
      <c r="H575" s="6"/>
    </row>
    <row r="576" spans="8:8" ht="14.25" customHeight="1">
      <c r="H576" s="6"/>
    </row>
    <row r="577" spans="8:8" ht="14.25" customHeight="1">
      <c r="H577" s="6"/>
    </row>
    <row r="578" spans="8:8" ht="14.25" customHeight="1">
      <c r="H578" s="6"/>
    </row>
    <row r="579" spans="8:8" ht="14.25" customHeight="1">
      <c r="H579" s="6"/>
    </row>
    <row r="580" spans="8:8" ht="14.25" customHeight="1">
      <c r="H580" s="6"/>
    </row>
    <row r="581" spans="8:8" ht="14.25" customHeight="1">
      <c r="H581" s="6"/>
    </row>
    <row r="582" spans="8:8" ht="14.25" customHeight="1">
      <c r="H582" s="6"/>
    </row>
    <row r="583" spans="8:8" ht="14.25" customHeight="1">
      <c r="H583" s="6"/>
    </row>
    <row r="584" spans="8:8" ht="14.25" customHeight="1">
      <c r="H584" s="6"/>
    </row>
    <row r="585" spans="8:8" ht="14.25" customHeight="1">
      <c r="H585" s="6"/>
    </row>
    <row r="586" spans="8:8" ht="14.25" customHeight="1">
      <c r="H586" s="6"/>
    </row>
    <row r="587" spans="8:8" ht="14.25" customHeight="1">
      <c r="H587" s="6"/>
    </row>
    <row r="588" spans="8:8" ht="14.25" customHeight="1">
      <c r="H588" s="6"/>
    </row>
    <row r="589" spans="8:8" ht="14.25" customHeight="1">
      <c r="H589" s="6"/>
    </row>
    <row r="590" spans="8:8" ht="14.25" customHeight="1">
      <c r="H590" s="6"/>
    </row>
    <row r="591" spans="8:8" ht="14.25" customHeight="1">
      <c r="H591" s="6"/>
    </row>
    <row r="592" spans="8:8" ht="14.25" customHeight="1">
      <c r="H592" s="6"/>
    </row>
    <row r="593" spans="8:8" ht="14.25" customHeight="1">
      <c r="H593" s="6"/>
    </row>
    <row r="594" spans="8:8" ht="14.25" customHeight="1">
      <c r="H594" s="6"/>
    </row>
    <row r="595" spans="8:8" ht="14.25" customHeight="1">
      <c r="H595" s="6"/>
    </row>
    <row r="596" spans="8:8" ht="14.25" customHeight="1">
      <c r="H596" s="6"/>
    </row>
    <row r="597" spans="8:8" ht="14.25" customHeight="1">
      <c r="H597" s="6"/>
    </row>
    <row r="598" spans="8:8" ht="14.25" customHeight="1">
      <c r="H598" s="6"/>
    </row>
    <row r="599" spans="8:8" ht="14.25" customHeight="1">
      <c r="H599" s="6"/>
    </row>
    <row r="600" spans="8:8" ht="14.25" customHeight="1">
      <c r="H600" s="6"/>
    </row>
    <row r="601" spans="8:8" ht="14.25" customHeight="1">
      <c r="H601" s="6"/>
    </row>
    <row r="602" spans="8:8" ht="14.25" customHeight="1">
      <c r="H602" s="6"/>
    </row>
    <row r="603" spans="8:8" ht="14.25" customHeight="1">
      <c r="H603" s="6"/>
    </row>
    <row r="604" spans="8:8" ht="14.25" customHeight="1">
      <c r="H604" s="6"/>
    </row>
    <row r="605" spans="8:8" ht="14.25" customHeight="1">
      <c r="H605" s="6"/>
    </row>
    <row r="606" spans="8:8" ht="14.25" customHeight="1">
      <c r="H606" s="6"/>
    </row>
    <row r="607" spans="8:8" ht="14.25" customHeight="1">
      <c r="H607" s="6"/>
    </row>
    <row r="608" spans="8:8" ht="14.25" customHeight="1">
      <c r="H608" s="6"/>
    </row>
    <row r="609" spans="8:8" ht="14.25" customHeight="1">
      <c r="H609" s="6"/>
    </row>
    <row r="610" spans="8:8" ht="14.25" customHeight="1">
      <c r="H610" s="6"/>
    </row>
    <row r="611" spans="8:8" ht="14.25" customHeight="1">
      <c r="H611" s="6"/>
    </row>
    <row r="612" spans="8:8" ht="14.25" customHeight="1">
      <c r="H612" s="6"/>
    </row>
    <row r="613" spans="8:8" ht="14.25" customHeight="1">
      <c r="H613" s="6"/>
    </row>
    <row r="614" spans="8:8" ht="14.25" customHeight="1">
      <c r="H614" s="6"/>
    </row>
    <row r="615" spans="8:8" ht="14.25" customHeight="1">
      <c r="H615" s="6"/>
    </row>
    <row r="616" spans="8:8" ht="14.25" customHeight="1">
      <c r="H616" s="6"/>
    </row>
    <row r="617" spans="8:8" ht="14.25" customHeight="1">
      <c r="H617" s="6"/>
    </row>
    <row r="618" spans="8:8" ht="14.25" customHeight="1">
      <c r="H618" s="6"/>
    </row>
    <row r="619" spans="8:8" ht="14.25" customHeight="1">
      <c r="H619" s="6"/>
    </row>
    <row r="620" spans="8:8" ht="14.25" customHeight="1">
      <c r="H620" s="6"/>
    </row>
    <row r="621" spans="8:8" ht="14.25" customHeight="1">
      <c r="H621" s="6"/>
    </row>
    <row r="622" spans="8:8" ht="14.25" customHeight="1">
      <c r="H622" s="6"/>
    </row>
    <row r="623" spans="8:8" ht="14.25" customHeight="1">
      <c r="H623" s="6"/>
    </row>
    <row r="624" spans="8:8" ht="14.25" customHeight="1">
      <c r="H624" s="6"/>
    </row>
    <row r="625" spans="8:8" ht="14.25" customHeight="1">
      <c r="H625" s="6"/>
    </row>
    <row r="626" spans="8:8" ht="14.25" customHeight="1">
      <c r="H626" s="6"/>
    </row>
    <row r="627" spans="8:8" ht="14.25" customHeight="1">
      <c r="H627" s="6"/>
    </row>
    <row r="628" spans="8:8" ht="14.25" customHeight="1">
      <c r="H628" s="6"/>
    </row>
    <row r="629" spans="8:8" ht="14.25" customHeight="1">
      <c r="H629" s="6"/>
    </row>
    <row r="630" spans="8:8" ht="14.25" customHeight="1">
      <c r="H630" s="6"/>
    </row>
    <row r="631" spans="8:8" ht="14.25" customHeight="1">
      <c r="H631" s="6"/>
    </row>
    <row r="632" spans="8:8" ht="14.25" customHeight="1">
      <c r="H632" s="6"/>
    </row>
    <row r="633" spans="8:8" ht="14.25" customHeight="1">
      <c r="H633" s="6"/>
    </row>
    <row r="634" spans="8:8" ht="14.25" customHeight="1">
      <c r="H634" s="6"/>
    </row>
    <row r="635" spans="8:8" ht="14.25" customHeight="1">
      <c r="H635" s="6"/>
    </row>
    <row r="636" spans="8:8" ht="14.25" customHeight="1">
      <c r="H636" s="6"/>
    </row>
    <row r="637" spans="8:8" ht="14.25" customHeight="1">
      <c r="H637" s="6"/>
    </row>
    <row r="638" spans="8:8" ht="14.25" customHeight="1">
      <c r="H638" s="6"/>
    </row>
    <row r="639" spans="8:8" ht="14.25" customHeight="1">
      <c r="H639" s="6"/>
    </row>
    <row r="640" spans="8:8" ht="14.25" customHeight="1">
      <c r="H640" s="6"/>
    </row>
    <row r="641" spans="8:8" ht="14.25" customHeight="1">
      <c r="H641" s="6"/>
    </row>
    <row r="642" spans="8:8" ht="14.25" customHeight="1">
      <c r="H642" s="6"/>
    </row>
    <row r="643" spans="8:8" ht="14.25" customHeight="1">
      <c r="H643" s="6"/>
    </row>
    <row r="644" spans="8:8" ht="14.25" customHeight="1">
      <c r="H644" s="6"/>
    </row>
    <row r="645" spans="8:8" ht="14.25" customHeight="1">
      <c r="H645" s="6"/>
    </row>
    <row r="646" spans="8:8" ht="14.25" customHeight="1">
      <c r="H646" s="6"/>
    </row>
    <row r="647" spans="8:8" ht="14.25" customHeight="1">
      <c r="H647" s="6"/>
    </row>
    <row r="648" spans="8:8" ht="14.25" customHeight="1">
      <c r="H648" s="6"/>
    </row>
    <row r="649" spans="8:8" ht="14.25" customHeight="1">
      <c r="H649" s="6"/>
    </row>
    <row r="650" spans="8:8" ht="14.25" customHeight="1">
      <c r="H650" s="6"/>
    </row>
    <row r="651" spans="8:8" ht="14.25" customHeight="1">
      <c r="H651" s="6"/>
    </row>
    <row r="652" spans="8:8" ht="14.25" customHeight="1">
      <c r="H652" s="6"/>
    </row>
    <row r="653" spans="8:8" ht="14.25" customHeight="1">
      <c r="H653" s="6"/>
    </row>
    <row r="654" spans="8:8" ht="14.25" customHeight="1">
      <c r="H654" s="6"/>
    </row>
    <row r="655" spans="8:8" ht="14.25" customHeight="1">
      <c r="H655" s="6"/>
    </row>
    <row r="656" spans="8:8" ht="14.25" customHeight="1">
      <c r="H656" s="6"/>
    </row>
    <row r="657" spans="8:8" ht="14.25" customHeight="1">
      <c r="H657" s="6"/>
    </row>
    <row r="658" spans="8:8" ht="14.25" customHeight="1">
      <c r="H658" s="6"/>
    </row>
    <row r="659" spans="8:8" ht="14.25" customHeight="1">
      <c r="H659" s="6"/>
    </row>
    <row r="660" spans="8:8" ht="14.25" customHeight="1">
      <c r="H660" s="6"/>
    </row>
    <row r="661" spans="8:8" ht="14.25" customHeight="1">
      <c r="H661" s="6"/>
    </row>
    <row r="662" spans="8:8" ht="14.25" customHeight="1">
      <c r="H662" s="6"/>
    </row>
    <row r="663" spans="8:8" ht="14.25" customHeight="1">
      <c r="H663" s="6"/>
    </row>
    <row r="664" spans="8:8" ht="14.25" customHeight="1">
      <c r="H664" s="6"/>
    </row>
    <row r="665" spans="8:8" ht="14.25" customHeight="1">
      <c r="H665" s="6"/>
    </row>
    <row r="666" spans="8:8" ht="14.25" customHeight="1">
      <c r="H666" s="6"/>
    </row>
    <row r="667" spans="8:8" ht="14.25" customHeight="1">
      <c r="H667" s="6"/>
    </row>
    <row r="668" spans="8:8" ht="14.25" customHeight="1">
      <c r="H668" s="6"/>
    </row>
    <row r="669" spans="8:8" ht="14.25" customHeight="1">
      <c r="H669" s="6"/>
    </row>
    <row r="670" spans="8:8" ht="14.25" customHeight="1">
      <c r="H670" s="6"/>
    </row>
    <row r="671" spans="8:8" ht="14.25" customHeight="1">
      <c r="H671" s="6"/>
    </row>
    <row r="672" spans="8:8" ht="14.25" customHeight="1">
      <c r="H672" s="6"/>
    </row>
    <row r="673" spans="8:8" ht="14.25" customHeight="1">
      <c r="H673" s="6"/>
    </row>
    <row r="674" spans="8:8" ht="14.25" customHeight="1">
      <c r="H674" s="6"/>
    </row>
    <row r="675" spans="8:8" ht="14.25" customHeight="1">
      <c r="H675" s="6"/>
    </row>
    <row r="676" spans="8:8" ht="14.25" customHeight="1">
      <c r="H676" s="6"/>
    </row>
    <row r="677" spans="8:8" ht="14.25" customHeight="1">
      <c r="H677" s="6"/>
    </row>
    <row r="678" spans="8:8" ht="14.25" customHeight="1">
      <c r="H678" s="6"/>
    </row>
    <row r="679" spans="8:8" ht="14.25" customHeight="1">
      <c r="H679" s="6"/>
    </row>
    <row r="680" spans="8:8" ht="14.25" customHeight="1">
      <c r="H680" s="6"/>
    </row>
    <row r="681" spans="8:8" ht="14.25" customHeight="1">
      <c r="H681" s="6"/>
    </row>
    <row r="682" spans="8:8" ht="14.25" customHeight="1">
      <c r="H682" s="6"/>
    </row>
    <row r="683" spans="8:8" ht="14.25" customHeight="1">
      <c r="H683" s="6"/>
    </row>
    <row r="684" spans="8:8" ht="14.25" customHeight="1">
      <c r="H684" s="6"/>
    </row>
    <row r="685" spans="8:8" ht="14.25" customHeight="1">
      <c r="H685" s="6"/>
    </row>
    <row r="686" spans="8:8" ht="14.25" customHeight="1">
      <c r="H686" s="6"/>
    </row>
    <row r="687" spans="8:8" ht="14.25" customHeight="1">
      <c r="H687" s="6"/>
    </row>
    <row r="688" spans="8:8" ht="14.25" customHeight="1">
      <c r="H688" s="6"/>
    </row>
    <row r="689" spans="8:8" ht="14.25" customHeight="1">
      <c r="H689" s="6"/>
    </row>
    <row r="690" spans="8:8" ht="14.25" customHeight="1">
      <c r="H690" s="6"/>
    </row>
    <row r="691" spans="8:8" ht="14.25" customHeight="1">
      <c r="H691" s="6"/>
    </row>
    <row r="692" spans="8:8" ht="14.25" customHeight="1">
      <c r="H692" s="6"/>
    </row>
    <row r="693" spans="8:8" ht="14.25" customHeight="1">
      <c r="H693" s="6"/>
    </row>
    <row r="694" spans="8:8" ht="14.25" customHeight="1">
      <c r="H694" s="6"/>
    </row>
    <row r="695" spans="8:8" ht="14.25" customHeight="1">
      <c r="H695" s="6"/>
    </row>
    <row r="696" spans="8:8" ht="14.25" customHeight="1">
      <c r="H696" s="6"/>
    </row>
    <row r="697" spans="8:8" ht="14.25" customHeight="1">
      <c r="H697" s="6"/>
    </row>
    <row r="698" spans="8:8" ht="14.25" customHeight="1">
      <c r="H698" s="6"/>
    </row>
    <row r="699" spans="8:8" ht="14.25" customHeight="1">
      <c r="H699" s="6"/>
    </row>
    <row r="700" spans="8:8" ht="14.25" customHeight="1">
      <c r="H700" s="6"/>
    </row>
    <row r="701" spans="8:8" ht="14.25" customHeight="1">
      <c r="H701" s="6"/>
    </row>
    <row r="702" spans="8:8" ht="14.25" customHeight="1">
      <c r="H702" s="6"/>
    </row>
    <row r="703" spans="8:8" ht="14.25" customHeight="1">
      <c r="H703" s="6"/>
    </row>
    <row r="704" spans="8:8" ht="14.25" customHeight="1">
      <c r="H704" s="6"/>
    </row>
    <row r="705" spans="8:8" ht="14.25" customHeight="1">
      <c r="H705" s="6"/>
    </row>
    <row r="706" spans="8:8" ht="14.25" customHeight="1">
      <c r="H706" s="6"/>
    </row>
    <row r="707" spans="8:8" ht="14.25" customHeight="1">
      <c r="H707" s="6"/>
    </row>
    <row r="708" spans="8:8" ht="14.25" customHeight="1">
      <c r="H708" s="6"/>
    </row>
    <row r="709" spans="8:8" ht="14.25" customHeight="1">
      <c r="H709" s="6"/>
    </row>
    <row r="710" spans="8:8" ht="14.25" customHeight="1">
      <c r="H710" s="6"/>
    </row>
    <row r="711" spans="8:8" ht="14.25" customHeight="1">
      <c r="H711" s="6"/>
    </row>
    <row r="712" spans="8:8" ht="14.25" customHeight="1">
      <c r="H712" s="6"/>
    </row>
    <row r="713" spans="8:8" ht="14.25" customHeight="1">
      <c r="H713" s="6"/>
    </row>
    <row r="714" spans="8:8" ht="14.25" customHeight="1">
      <c r="H714" s="6"/>
    </row>
    <row r="715" spans="8:8" ht="14.25" customHeight="1">
      <c r="H715" s="6"/>
    </row>
    <row r="716" spans="8:8" ht="14.25" customHeight="1">
      <c r="H716" s="6"/>
    </row>
    <row r="717" spans="8:8" ht="14.25" customHeight="1">
      <c r="H717" s="6"/>
    </row>
    <row r="718" spans="8:8" ht="14.25" customHeight="1">
      <c r="H718" s="6"/>
    </row>
    <row r="719" spans="8:8" ht="14.25" customHeight="1">
      <c r="H719" s="6"/>
    </row>
    <row r="720" spans="8:8" ht="14.25" customHeight="1">
      <c r="H720" s="6"/>
    </row>
    <row r="721" spans="8:8" ht="14.25" customHeight="1">
      <c r="H721" s="6"/>
    </row>
    <row r="722" spans="8:8" ht="14.25" customHeight="1">
      <c r="H722" s="6"/>
    </row>
    <row r="723" spans="8:8" ht="14.25" customHeight="1">
      <c r="H723" s="6"/>
    </row>
    <row r="724" spans="8:8" ht="14.25" customHeight="1">
      <c r="H724" s="6"/>
    </row>
    <row r="725" spans="8:8" ht="14.25" customHeight="1">
      <c r="H725" s="6"/>
    </row>
    <row r="726" spans="8:8" ht="14.25" customHeight="1">
      <c r="H726" s="6"/>
    </row>
    <row r="727" spans="8:8" ht="14.25" customHeight="1">
      <c r="H727" s="6"/>
    </row>
    <row r="728" spans="8:8" ht="14.25" customHeight="1">
      <c r="H728" s="6"/>
    </row>
    <row r="729" spans="8:8" ht="14.25" customHeight="1">
      <c r="H729" s="6"/>
    </row>
    <row r="730" spans="8:8" ht="14.25" customHeight="1">
      <c r="H730" s="6"/>
    </row>
    <row r="731" spans="8:8" ht="14.25" customHeight="1">
      <c r="H731" s="6"/>
    </row>
    <row r="732" spans="8:8" ht="14.25" customHeight="1">
      <c r="H732" s="6"/>
    </row>
    <row r="733" spans="8:8" ht="14.25" customHeight="1">
      <c r="H733" s="6"/>
    </row>
    <row r="734" spans="8:8" ht="14.25" customHeight="1">
      <c r="H734" s="6"/>
    </row>
    <row r="735" spans="8:8" ht="14.25" customHeight="1">
      <c r="H735" s="6"/>
    </row>
    <row r="736" spans="8:8" ht="14.25" customHeight="1">
      <c r="H736" s="6"/>
    </row>
    <row r="737" spans="8:8" ht="14.25" customHeight="1">
      <c r="H737" s="6"/>
    </row>
    <row r="738" spans="8:8" ht="14.25" customHeight="1">
      <c r="H738" s="6"/>
    </row>
    <row r="739" spans="8:8" ht="14.25" customHeight="1">
      <c r="H739" s="6"/>
    </row>
    <row r="740" spans="8:8" ht="14.25" customHeight="1">
      <c r="H740" s="6"/>
    </row>
    <row r="741" spans="8:8" ht="14.25" customHeight="1">
      <c r="H741" s="6"/>
    </row>
    <row r="742" spans="8:8" ht="14.25" customHeight="1">
      <c r="H742" s="6"/>
    </row>
    <row r="743" spans="8:8" ht="14.25" customHeight="1">
      <c r="H743" s="6"/>
    </row>
    <row r="744" spans="8:8" ht="14.25" customHeight="1">
      <c r="H744" s="6"/>
    </row>
    <row r="745" spans="8:8" ht="14.25" customHeight="1">
      <c r="H745" s="6"/>
    </row>
    <row r="746" spans="8:8" ht="14.25" customHeight="1">
      <c r="H746" s="6"/>
    </row>
    <row r="747" spans="8:8" ht="14.25" customHeight="1">
      <c r="H747" s="6"/>
    </row>
    <row r="748" spans="8:8" ht="14.25" customHeight="1">
      <c r="H748" s="6"/>
    </row>
    <row r="749" spans="8:8" ht="14.25" customHeight="1">
      <c r="H749" s="6"/>
    </row>
    <row r="750" spans="8:8" ht="14.25" customHeight="1">
      <c r="H750" s="6"/>
    </row>
    <row r="751" spans="8:8" ht="14.25" customHeight="1">
      <c r="H751" s="6"/>
    </row>
    <row r="752" spans="8:8" ht="14.25" customHeight="1">
      <c r="H752" s="6"/>
    </row>
    <row r="753" spans="8:8" ht="14.25" customHeight="1">
      <c r="H753" s="6"/>
    </row>
    <row r="754" spans="8:8" ht="14.25" customHeight="1">
      <c r="H754" s="6"/>
    </row>
    <row r="755" spans="8:8" ht="14.25" customHeight="1">
      <c r="H755" s="6"/>
    </row>
    <row r="756" spans="8:8" ht="14.25" customHeight="1">
      <c r="H756" s="6"/>
    </row>
    <row r="757" spans="8:8" ht="14.25" customHeight="1">
      <c r="H757" s="6"/>
    </row>
    <row r="758" spans="8:8" ht="14.25" customHeight="1">
      <c r="H758" s="6"/>
    </row>
    <row r="759" spans="8:8" ht="14.25" customHeight="1">
      <c r="H759" s="6"/>
    </row>
    <row r="760" spans="8:8" ht="14.25" customHeight="1">
      <c r="H760" s="6"/>
    </row>
    <row r="761" spans="8:8" ht="14.25" customHeight="1">
      <c r="H761" s="6"/>
    </row>
    <row r="762" spans="8:8" ht="14.25" customHeight="1">
      <c r="H762" s="6"/>
    </row>
    <row r="763" spans="8:8" ht="14.25" customHeight="1">
      <c r="H763" s="6"/>
    </row>
    <row r="764" spans="8:8" ht="14.25" customHeight="1">
      <c r="H764" s="6"/>
    </row>
    <row r="765" spans="8:8" ht="14.25" customHeight="1">
      <c r="H765" s="6"/>
    </row>
    <row r="766" spans="8:8" ht="14.25" customHeight="1">
      <c r="H766" s="6"/>
    </row>
    <row r="767" spans="8:8" ht="14.25" customHeight="1">
      <c r="H767" s="6"/>
    </row>
    <row r="768" spans="8:8" ht="14.25" customHeight="1">
      <c r="H768" s="6"/>
    </row>
    <row r="769" spans="8:8" ht="14.25" customHeight="1">
      <c r="H769" s="6"/>
    </row>
    <row r="770" spans="8:8" ht="14.25" customHeight="1">
      <c r="H770" s="6"/>
    </row>
    <row r="771" spans="8:8" ht="14.25" customHeight="1">
      <c r="H771" s="6"/>
    </row>
    <row r="772" spans="8:8" ht="14.25" customHeight="1">
      <c r="H772" s="6"/>
    </row>
    <row r="773" spans="8:8" ht="14.25" customHeight="1">
      <c r="H773" s="6"/>
    </row>
    <row r="774" spans="8:8" ht="14.25" customHeight="1">
      <c r="H774" s="6"/>
    </row>
    <row r="775" spans="8:8" ht="14.25" customHeight="1">
      <c r="H775" s="6"/>
    </row>
    <row r="776" spans="8:8" ht="14.25" customHeight="1">
      <c r="H776" s="6"/>
    </row>
    <row r="777" spans="8:8" ht="14.25" customHeight="1">
      <c r="H777" s="6"/>
    </row>
    <row r="778" spans="8:8" ht="14.25" customHeight="1">
      <c r="H778" s="6"/>
    </row>
    <row r="779" spans="8:8" ht="14.25" customHeight="1">
      <c r="H779" s="6"/>
    </row>
    <row r="780" spans="8:8" ht="14.25" customHeight="1">
      <c r="H780" s="6"/>
    </row>
    <row r="781" spans="8:8" ht="14.25" customHeight="1">
      <c r="H781" s="6"/>
    </row>
    <row r="782" spans="8:8" ht="14.25" customHeight="1">
      <c r="H782" s="6"/>
    </row>
    <row r="783" spans="8:8" ht="14.25" customHeight="1">
      <c r="H783" s="6"/>
    </row>
    <row r="784" spans="8:8" ht="14.25" customHeight="1">
      <c r="H784" s="6"/>
    </row>
    <row r="785" spans="8:8" ht="14.25" customHeight="1">
      <c r="H785" s="6"/>
    </row>
    <row r="786" spans="8:8" ht="14.25" customHeight="1">
      <c r="H786" s="6"/>
    </row>
    <row r="787" spans="8:8" ht="14.25" customHeight="1">
      <c r="H787" s="6"/>
    </row>
    <row r="788" spans="8:8" ht="14.25" customHeight="1">
      <c r="H788" s="6"/>
    </row>
    <row r="789" spans="8:8" ht="14.25" customHeight="1">
      <c r="H789" s="6"/>
    </row>
    <row r="790" spans="8:8" ht="14.25" customHeight="1">
      <c r="H790" s="6"/>
    </row>
    <row r="791" spans="8:8" ht="14.25" customHeight="1">
      <c r="H791" s="6"/>
    </row>
    <row r="792" spans="8:8" ht="14.25" customHeight="1">
      <c r="H792" s="6"/>
    </row>
    <row r="793" spans="8:8" ht="14.25" customHeight="1">
      <c r="H793" s="6"/>
    </row>
    <row r="794" spans="8:8" ht="14.25" customHeight="1">
      <c r="H794" s="6"/>
    </row>
    <row r="795" spans="8:8" ht="14.25" customHeight="1">
      <c r="H795" s="6"/>
    </row>
    <row r="796" spans="8:8" ht="14.25" customHeight="1">
      <c r="H796" s="6"/>
    </row>
    <row r="797" spans="8:8" ht="14.25" customHeight="1">
      <c r="H797" s="6"/>
    </row>
    <row r="798" spans="8:8" ht="14.25" customHeight="1">
      <c r="H798" s="6"/>
    </row>
    <row r="799" spans="8:8" ht="14.25" customHeight="1">
      <c r="H799" s="6"/>
    </row>
    <row r="800" spans="8:8" ht="14.25" customHeight="1">
      <c r="H800" s="6"/>
    </row>
    <row r="801" spans="8:8" ht="14.25" customHeight="1">
      <c r="H801" s="6"/>
    </row>
    <row r="802" spans="8:8" ht="14.25" customHeight="1">
      <c r="H802" s="6"/>
    </row>
    <row r="803" spans="8:8" ht="14.25" customHeight="1">
      <c r="H803" s="6"/>
    </row>
    <row r="804" spans="8:8" ht="14.25" customHeight="1">
      <c r="H804" s="6"/>
    </row>
    <row r="805" spans="8:8" ht="14.25" customHeight="1">
      <c r="H805" s="6"/>
    </row>
    <row r="806" spans="8:8" ht="14.25" customHeight="1">
      <c r="H806" s="6"/>
    </row>
    <row r="807" spans="8:8" ht="14.25" customHeight="1">
      <c r="H807" s="6"/>
    </row>
    <row r="808" spans="8:8" ht="14.25" customHeight="1">
      <c r="H808" s="6"/>
    </row>
    <row r="809" spans="8:8" ht="14.25" customHeight="1">
      <c r="H809" s="6"/>
    </row>
    <row r="810" spans="8:8" ht="14.25" customHeight="1">
      <c r="H810" s="6"/>
    </row>
    <row r="811" spans="8:8" ht="14.25" customHeight="1">
      <c r="H811" s="6"/>
    </row>
    <row r="812" spans="8:8" ht="14.25" customHeight="1">
      <c r="H812" s="6"/>
    </row>
    <row r="813" spans="8:8" ht="14.25" customHeight="1">
      <c r="H813" s="6"/>
    </row>
    <row r="814" spans="8:8" ht="14.25" customHeight="1">
      <c r="H814" s="6"/>
    </row>
    <row r="815" spans="8:8" ht="14.25" customHeight="1">
      <c r="H815" s="6"/>
    </row>
    <row r="816" spans="8:8" ht="14.25" customHeight="1">
      <c r="H816" s="6"/>
    </row>
    <row r="817" spans="8:8" ht="14.25" customHeight="1">
      <c r="H817" s="6"/>
    </row>
    <row r="818" spans="8:8" ht="14.25" customHeight="1">
      <c r="H818" s="6"/>
    </row>
    <row r="819" spans="8:8" ht="14.25" customHeight="1">
      <c r="H819" s="6"/>
    </row>
    <row r="820" spans="8:8" ht="14.25" customHeight="1">
      <c r="H820" s="6"/>
    </row>
    <row r="821" spans="8:8" ht="14.25" customHeight="1">
      <c r="H821" s="6"/>
    </row>
    <row r="822" spans="8:8" ht="14.25" customHeight="1">
      <c r="H822" s="6"/>
    </row>
    <row r="823" spans="8:8" ht="14.25" customHeight="1">
      <c r="H823" s="6"/>
    </row>
    <row r="824" spans="8:8" ht="14.25" customHeight="1">
      <c r="H824" s="6"/>
    </row>
    <row r="825" spans="8:8" ht="14.25" customHeight="1">
      <c r="H825" s="6"/>
    </row>
    <row r="826" spans="8:8" ht="14.25" customHeight="1">
      <c r="H826" s="6"/>
    </row>
    <row r="827" spans="8:8" ht="14.25" customHeight="1">
      <c r="H827" s="6"/>
    </row>
    <row r="828" spans="8:8" ht="14.25" customHeight="1">
      <c r="H828" s="6"/>
    </row>
    <row r="829" spans="8:8" ht="14.25" customHeight="1">
      <c r="H829" s="6"/>
    </row>
    <row r="830" spans="8:8" ht="14.25" customHeight="1">
      <c r="H830" s="6"/>
    </row>
    <row r="831" spans="8:8" ht="14.25" customHeight="1">
      <c r="H831" s="6"/>
    </row>
    <row r="832" spans="8:8" ht="14.25" customHeight="1">
      <c r="H832" s="6"/>
    </row>
    <row r="833" spans="8:8" ht="14.25" customHeight="1">
      <c r="H833" s="6"/>
    </row>
    <row r="834" spans="8:8" ht="14.25" customHeight="1">
      <c r="H834" s="6"/>
    </row>
    <row r="835" spans="8:8" ht="14.25" customHeight="1">
      <c r="H835" s="6"/>
    </row>
    <row r="836" spans="8:8" ht="14.25" customHeight="1">
      <c r="H836" s="6"/>
    </row>
    <row r="837" spans="8:8" ht="14.25" customHeight="1">
      <c r="H837" s="6"/>
    </row>
    <row r="838" spans="8:8" ht="14.25" customHeight="1">
      <c r="H838" s="6"/>
    </row>
    <row r="839" spans="8:8" ht="14.25" customHeight="1">
      <c r="H839" s="6"/>
    </row>
    <row r="840" spans="8:8" ht="14.25" customHeight="1">
      <c r="H840" s="6"/>
    </row>
    <row r="841" spans="8:8" ht="14.25" customHeight="1">
      <c r="H841" s="6"/>
    </row>
    <row r="842" spans="8:8" ht="14.25" customHeight="1">
      <c r="H842" s="6"/>
    </row>
    <row r="843" spans="8:8" ht="14.25" customHeight="1">
      <c r="H843" s="6"/>
    </row>
    <row r="844" spans="8:8" ht="14.25" customHeight="1">
      <c r="H844" s="6"/>
    </row>
    <row r="845" spans="8:8" ht="14.25" customHeight="1">
      <c r="H845" s="6"/>
    </row>
    <row r="846" spans="8:8" ht="14.25" customHeight="1">
      <c r="H846" s="6"/>
    </row>
    <row r="847" spans="8:8" ht="14.25" customHeight="1">
      <c r="H847" s="6"/>
    </row>
    <row r="848" spans="8:8" ht="14.25" customHeight="1">
      <c r="H848" s="6"/>
    </row>
    <row r="849" spans="8:8" ht="14.25" customHeight="1">
      <c r="H849" s="6"/>
    </row>
    <row r="850" spans="8:8" ht="14.25" customHeight="1">
      <c r="H850" s="6"/>
    </row>
    <row r="851" spans="8:8" ht="14.25" customHeight="1">
      <c r="H851" s="6"/>
    </row>
    <row r="852" spans="8:8" ht="14.25" customHeight="1">
      <c r="H852" s="6"/>
    </row>
    <row r="853" spans="8:8" ht="14.25" customHeight="1">
      <c r="H853" s="6"/>
    </row>
    <row r="854" spans="8:8" ht="14.25" customHeight="1">
      <c r="H854" s="6"/>
    </row>
    <row r="855" spans="8:8" ht="14.25" customHeight="1">
      <c r="H855" s="6"/>
    </row>
    <row r="856" spans="8:8" ht="14.25" customHeight="1">
      <c r="H856" s="6"/>
    </row>
    <row r="857" spans="8:8" ht="14.25" customHeight="1">
      <c r="H857" s="6"/>
    </row>
    <row r="858" spans="8:8" ht="14.25" customHeight="1">
      <c r="H858" s="6"/>
    </row>
    <row r="859" spans="8:8" ht="14.25" customHeight="1">
      <c r="H859" s="6"/>
    </row>
    <row r="860" spans="8:8" ht="14.25" customHeight="1">
      <c r="H860" s="6"/>
    </row>
    <row r="861" spans="8:8" ht="14.25" customHeight="1">
      <c r="H861" s="6"/>
    </row>
    <row r="862" spans="8:8" ht="14.25" customHeight="1">
      <c r="H862" s="6"/>
    </row>
    <row r="863" spans="8:8" ht="14.25" customHeight="1">
      <c r="H863" s="6"/>
    </row>
    <row r="864" spans="8:8" ht="14.25" customHeight="1">
      <c r="H864" s="6"/>
    </row>
    <row r="865" spans="8:8" ht="14.25" customHeight="1">
      <c r="H865" s="6"/>
    </row>
    <row r="866" spans="8:8" ht="14.25" customHeight="1">
      <c r="H866" s="6"/>
    </row>
    <row r="867" spans="8:8" ht="14.25" customHeight="1">
      <c r="H867" s="6"/>
    </row>
    <row r="868" spans="8:8" ht="14.25" customHeight="1">
      <c r="H868" s="6"/>
    </row>
    <row r="869" spans="8:8" ht="14.25" customHeight="1">
      <c r="H869" s="6"/>
    </row>
    <row r="870" spans="8:8" ht="14.25" customHeight="1">
      <c r="H870" s="6"/>
    </row>
    <row r="871" spans="8:8" ht="14.25" customHeight="1">
      <c r="H871" s="6"/>
    </row>
    <row r="872" spans="8:8" ht="14.25" customHeight="1">
      <c r="H872" s="6"/>
    </row>
    <row r="873" spans="8:8" ht="14.25" customHeight="1">
      <c r="H873" s="6"/>
    </row>
    <row r="874" spans="8:8" ht="14.25" customHeight="1">
      <c r="H874" s="6"/>
    </row>
    <row r="875" spans="8:8" ht="14.25" customHeight="1">
      <c r="H875" s="6"/>
    </row>
    <row r="876" spans="8:8" ht="14.25" customHeight="1">
      <c r="H876" s="6"/>
    </row>
    <row r="877" spans="8:8" ht="14.25" customHeight="1">
      <c r="H877" s="6"/>
    </row>
    <row r="878" spans="8:8" ht="14.25" customHeight="1">
      <c r="H878" s="6"/>
    </row>
    <row r="879" spans="8:8" ht="14.25" customHeight="1">
      <c r="H879" s="6"/>
    </row>
    <row r="880" spans="8:8" ht="14.25" customHeight="1">
      <c r="H880" s="6"/>
    </row>
    <row r="881" spans="8:8" ht="14.25" customHeight="1">
      <c r="H881" s="6"/>
    </row>
    <row r="882" spans="8:8" ht="14.25" customHeight="1">
      <c r="H882" s="6"/>
    </row>
    <row r="883" spans="8:8" ht="14.25" customHeight="1">
      <c r="H883" s="6"/>
    </row>
    <row r="884" spans="8:8" ht="14.25" customHeight="1">
      <c r="H884" s="6"/>
    </row>
    <row r="885" spans="8:8" ht="14.25" customHeight="1">
      <c r="H885" s="6"/>
    </row>
    <row r="886" spans="8:8" ht="14.25" customHeight="1">
      <c r="H886" s="6"/>
    </row>
    <row r="887" spans="8:8" ht="14.25" customHeight="1">
      <c r="H887" s="6"/>
    </row>
    <row r="888" spans="8:8" ht="14.25" customHeight="1">
      <c r="H888" s="6"/>
    </row>
    <row r="889" spans="8:8" ht="14.25" customHeight="1">
      <c r="H889" s="6"/>
    </row>
    <row r="890" spans="8:8" ht="14.25" customHeight="1">
      <c r="H890" s="6"/>
    </row>
    <row r="891" spans="8:8" ht="14.25" customHeight="1">
      <c r="H891" s="6"/>
    </row>
    <row r="892" spans="8:8" ht="14.25" customHeight="1">
      <c r="H892" s="6"/>
    </row>
    <row r="893" spans="8:8" ht="14.25" customHeight="1">
      <c r="H893" s="6"/>
    </row>
    <row r="894" spans="8:8" ht="14.25" customHeight="1">
      <c r="H894" s="6"/>
    </row>
    <row r="895" spans="8:8" ht="14.25" customHeight="1">
      <c r="H895" s="6"/>
    </row>
    <row r="896" spans="8:8" ht="14.25" customHeight="1">
      <c r="H896" s="6"/>
    </row>
    <row r="897" spans="8:8" ht="14.25" customHeight="1">
      <c r="H897" s="6"/>
    </row>
    <row r="898" spans="8:8" ht="14.25" customHeight="1">
      <c r="H898" s="6"/>
    </row>
    <row r="899" spans="8:8" ht="14.25" customHeight="1">
      <c r="H899" s="6"/>
    </row>
    <row r="900" spans="8:8" ht="14.25" customHeight="1">
      <c r="H900" s="6"/>
    </row>
    <row r="901" spans="8:8" ht="14.25" customHeight="1">
      <c r="H901" s="6"/>
    </row>
    <row r="902" spans="8:8" ht="14.25" customHeight="1">
      <c r="H902" s="6"/>
    </row>
    <row r="903" spans="8:8" ht="14.25" customHeight="1">
      <c r="H903" s="6"/>
    </row>
    <row r="904" spans="8:8" ht="14.25" customHeight="1">
      <c r="H904" s="6"/>
    </row>
    <row r="905" spans="8:8" ht="14.25" customHeight="1">
      <c r="H905" s="6"/>
    </row>
    <row r="906" spans="8:8" ht="14.25" customHeight="1">
      <c r="H906" s="6"/>
    </row>
    <row r="907" spans="8:8" ht="14.25" customHeight="1">
      <c r="H907" s="6"/>
    </row>
    <row r="908" spans="8:8" ht="14.25" customHeight="1">
      <c r="H908" s="6"/>
    </row>
    <row r="909" spans="8:8" ht="14.25" customHeight="1">
      <c r="H909" s="6"/>
    </row>
    <row r="910" spans="8:8" ht="14.25" customHeight="1">
      <c r="H910" s="6"/>
    </row>
    <row r="911" spans="8:8" ht="14.25" customHeight="1">
      <c r="H911" s="6"/>
    </row>
    <row r="912" spans="8:8" ht="14.25" customHeight="1">
      <c r="H912" s="6"/>
    </row>
    <row r="913" spans="8:8" ht="14.25" customHeight="1">
      <c r="H913" s="6"/>
    </row>
    <row r="914" spans="8:8" ht="14.25" customHeight="1">
      <c r="H914" s="6"/>
    </row>
    <row r="915" spans="8:8" ht="14.25" customHeight="1">
      <c r="H915" s="6"/>
    </row>
    <row r="916" spans="8:8" ht="14.25" customHeight="1">
      <c r="H916" s="6"/>
    </row>
    <row r="917" spans="8:8" ht="14.25" customHeight="1">
      <c r="H917" s="6"/>
    </row>
    <row r="918" spans="8:8" ht="14.25" customHeight="1">
      <c r="H918" s="6"/>
    </row>
    <row r="919" spans="8:8" ht="14.25" customHeight="1">
      <c r="H919" s="6"/>
    </row>
    <row r="920" spans="8:8" ht="14.25" customHeight="1">
      <c r="H920" s="6"/>
    </row>
    <row r="921" spans="8:8" ht="14.25" customHeight="1">
      <c r="H921" s="6"/>
    </row>
    <row r="922" spans="8:8" ht="14.25" customHeight="1">
      <c r="H922" s="6"/>
    </row>
    <row r="923" spans="8:8" ht="14.25" customHeight="1">
      <c r="H923" s="6"/>
    </row>
    <row r="924" spans="8:8" ht="14.25" customHeight="1">
      <c r="H924" s="6"/>
    </row>
    <row r="925" spans="8:8" ht="14.25" customHeight="1">
      <c r="H925" s="6"/>
    </row>
    <row r="926" spans="8:8" ht="14.25" customHeight="1">
      <c r="H926" s="6"/>
    </row>
    <row r="927" spans="8:8" ht="14.25" customHeight="1">
      <c r="H927" s="6"/>
    </row>
    <row r="928" spans="8:8" ht="14.25" customHeight="1">
      <c r="H928" s="6"/>
    </row>
    <row r="929" spans="8:8" ht="14.25" customHeight="1">
      <c r="H929" s="6"/>
    </row>
    <row r="930" spans="8:8" ht="14.25" customHeight="1">
      <c r="H930" s="6"/>
    </row>
    <row r="931" spans="8:8" ht="14.25" customHeight="1">
      <c r="H931" s="6"/>
    </row>
    <row r="932" spans="8:8" ht="14.25" customHeight="1">
      <c r="H932" s="6"/>
    </row>
    <row r="933" spans="8:8" ht="14.25" customHeight="1">
      <c r="H933" s="6"/>
    </row>
    <row r="934" spans="8:8" ht="14.25" customHeight="1">
      <c r="H934" s="6"/>
    </row>
    <row r="935" spans="8:8" ht="14.25" customHeight="1">
      <c r="H935" s="6"/>
    </row>
    <row r="936" spans="8:8" ht="14.25" customHeight="1">
      <c r="H936" s="6"/>
    </row>
    <row r="937" spans="8:8" ht="14.25" customHeight="1">
      <c r="H937" s="6"/>
    </row>
    <row r="938" spans="8:8" ht="14.25" customHeight="1">
      <c r="H938" s="6"/>
    </row>
    <row r="939" spans="8:8" ht="14.25" customHeight="1">
      <c r="H939" s="6"/>
    </row>
    <row r="940" spans="8:8" ht="14.25" customHeight="1">
      <c r="H940" s="6"/>
    </row>
    <row r="941" spans="8:8" ht="14.25" customHeight="1">
      <c r="H941" s="6"/>
    </row>
    <row r="942" spans="8:8" ht="14.25" customHeight="1">
      <c r="H942" s="6"/>
    </row>
    <row r="943" spans="8:8" ht="14.25" customHeight="1">
      <c r="H943" s="6"/>
    </row>
    <row r="944" spans="8:8" ht="14.25" customHeight="1">
      <c r="H944" s="6"/>
    </row>
    <row r="945" spans="8:8" ht="14.25" customHeight="1">
      <c r="H945" s="6"/>
    </row>
    <row r="946" spans="8:8" ht="14.25" customHeight="1">
      <c r="H946" s="6"/>
    </row>
    <row r="947" spans="8:8" ht="14.25" customHeight="1">
      <c r="H947" s="6"/>
    </row>
    <row r="948" spans="8:8" ht="14.25" customHeight="1">
      <c r="H948" s="6"/>
    </row>
    <row r="949" spans="8:8" ht="14.25" customHeight="1">
      <c r="H949" s="6"/>
    </row>
    <row r="950" spans="8:8" ht="14.25" customHeight="1">
      <c r="H950" s="6"/>
    </row>
    <row r="951" spans="8:8" ht="14.25" customHeight="1">
      <c r="H951" s="6"/>
    </row>
    <row r="952" spans="8:8" ht="14.25" customHeight="1">
      <c r="H952" s="6"/>
    </row>
    <row r="953" spans="8:8" ht="14.25" customHeight="1">
      <c r="H953" s="6"/>
    </row>
    <row r="954" spans="8:8" ht="14.25" customHeight="1">
      <c r="H954" s="6"/>
    </row>
    <row r="955" spans="8:8" ht="14.25" customHeight="1">
      <c r="H955" s="6"/>
    </row>
    <row r="956" spans="8:8" ht="14.25" customHeight="1">
      <c r="H956" s="6"/>
    </row>
    <row r="957" spans="8:8" ht="14.25" customHeight="1">
      <c r="H957" s="6"/>
    </row>
    <row r="958" spans="8:8" ht="14.25" customHeight="1">
      <c r="H958" s="6"/>
    </row>
    <row r="959" spans="8:8" ht="14.25" customHeight="1">
      <c r="H959" s="6"/>
    </row>
    <row r="960" spans="8:8" ht="14.25" customHeight="1">
      <c r="H960" s="6"/>
    </row>
    <row r="961" spans="8:8" ht="14.25" customHeight="1">
      <c r="H961" s="6"/>
    </row>
    <row r="962" spans="8:8" ht="14.25" customHeight="1">
      <c r="H962" s="6"/>
    </row>
    <row r="963" spans="8:8" ht="14.25" customHeight="1">
      <c r="H963" s="6"/>
    </row>
    <row r="964" spans="8:8" ht="14.25" customHeight="1">
      <c r="H964" s="6"/>
    </row>
    <row r="965" spans="8:8" ht="14.25" customHeight="1">
      <c r="H965" s="6"/>
    </row>
    <row r="966" spans="8:8" ht="14.25" customHeight="1">
      <c r="H966" s="6"/>
    </row>
    <row r="967" spans="8:8" ht="14.25" customHeight="1">
      <c r="H967" s="6"/>
    </row>
    <row r="968" spans="8:8" ht="14.25" customHeight="1">
      <c r="H968" s="6"/>
    </row>
    <row r="969" spans="8:8" ht="14.25" customHeight="1">
      <c r="H969" s="6"/>
    </row>
    <row r="970" spans="8:8" ht="14.25" customHeight="1">
      <c r="H970" s="6"/>
    </row>
    <row r="971" spans="8:8" ht="14.25" customHeight="1">
      <c r="H971" s="6"/>
    </row>
    <row r="972" spans="8:8" ht="14.25" customHeight="1">
      <c r="H972" s="6"/>
    </row>
    <row r="973" spans="8:8" ht="14.25" customHeight="1">
      <c r="H973" s="6"/>
    </row>
    <row r="974" spans="8:8" ht="14.25" customHeight="1">
      <c r="H974" s="6"/>
    </row>
    <row r="975" spans="8:8" ht="14.25" customHeight="1">
      <c r="H975" s="6"/>
    </row>
    <row r="976" spans="8:8" ht="14.25" customHeight="1">
      <c r="H976" s="6"/>
    </row>
    <row r="977" spans="8:8" ht="14.25" customHeight="1">
      <c r="H977" s="6"/>
    </row>
    <row r="978" spans="8:8" ht="14.25" customHeight="1">
      <c r="H978" s="6"/>
    </row>
    <row r="979" spans="8:8" ht="14.25" customHeight="1">
      <c r="H979" s="6"/>
    </row>
    <row r="980" spans="8:8" ht="14.25" customHeight="1">
      <c r="H980" s="6"/>
    </row>
    <row r="981" spans="8:8" ht="14.25" customHeight="1">
      <c r="H981" s="6"/>
    </row>
    <row r="982" spans="8:8" ht="14.25" customHeight="1">
      <c r="H982" s="6"/>
    </row>
    <row r="983" spans="8:8" ht="14.25" customHeight="1">
      <c r="H983" s="6"/>
    </row>
    <row r="984" spans="8:8" ht="14.25" customHeight="1">
      <c r="H984" s="6"/>
    </row>
    <row r="985" spans="8:8" ht="14.25" customHeight="1">
      <c r="H985" s="6"/>
    </row>
    <row r="986" spans="8:8" ht="14.25" customHeight="1">
      <c r="H986" s="6"/>
    </row>
    <row r="987" spans="8:8" ht="14.25" customHeight="1">
      <c r="H987" s="6"/>
    </row>
    <row r="988" spans="8:8" ht="14.25" customHeight="1">
      <c r="H988" s="6"/>
    </row>
    <row r="989" spans="8:8" ht="14.25" customHeight="1">
      <c r="H989" s="6"/>
    </row>
    <row r="990" spans="8:8" ht="14.25" customHeight="1">
      <c r="H990" s="6"/>
    </row>
    <row r="991" spans="8:8" ht="14.25" customHeight="1">
      <c r="H991" s="6"/>
    </row>
    <row r="992" spans="8:8" ht="14.25" customHeight="1">
      <c r="H992" s="6"/>
    </row>
    <row r="993" spans="8:8" ht="14.25" customHeight="1">
      <c r="H993" s="6"/>
    </row>
    <row r="994" spans="8:8" ht="14.25" customHeight="1">
      <c r="H994" s="6"/>
    </row>
    <row r="995" spans="8:8" ht="14.25" customHeight="1">
      <c r="H995" s="6"/>
    </row>
    <row r="996" spans="8:8" ht="14.25" customHeight="1">
      <c r="H996" s="6"/>
    </row>
    <row r="997" spans="8:8" ht="14.25" customHeight="1">
      <c r="H997" s="6"/>
    </row>
    <row r="998" spans="8:8" ht="14.25" customHeight="1">
      <c r="H998" s="6"/>
    </row>
    <row r="999" spans="8:8" ht="14.25" customHeight="1">
      <c r="H999" s="6"/>
    </row>
    <row r="1000" spans="8:8" ht="14.25" customHeight="1">
      <c r="H1000" s="6"/>
    </row>
    <row r="1001" spans="8:8" ht="14.25" customHeight="1">
      <c r="H1001" s="6"/>
    </row>
    <row r="1002" spans="8:8" ht="14.25" customHeight="1">
      <c r="H1002" s="6"/>
    </row>
    <row r="1003" spans="8:8" ht="14.25" customHeight="1">
      <c r="H1003" s="6"/>
    </row>
    <row r="1004" spans="8:8" ht="14.25" customHeight="1">
      <c r="H1004" s="6"/>
    </row>
    <row r="1005" spans="8:8" ht="14.25" customHeight="1">
      <c r="H1005" s="6"/>
    </row>
  </sheetData>
  <mergeCells count="2">
    <mergeCell ref="A5:E5"/>
    <mergeCell ref="F5:J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0B5B2-0C3C-4853-BD97-0334BE5C0879}">
  <dimension ref="A1:AM996"/>
  <sheetViews>
    <sheetView tabSelected="1" workbookViewId="0">
      <selection activeCell="J35" sqref="J35"/>
    </sheetView>
  </sheetViews>
  <sheetFormatPr defaultColWidth="14.453125" defaultRowHeight="15" customHeight="1"/>
  <cols>
    <col min="1" max="1" width="10.08984375" style="51" customWidth="1"/>
    <col min="2" max="2" width="5.54296875" style="51" customWidth="1"/>
    <col min="3" max="4" width="6.26953125" style="51" customWidth="1"/>
    <col min="5" max="5" width="8" style="51" customWidth="1"/>
    <col min="6" max="6" width="7.54296875" style="51" customWidth="1"/>
    <col min="7" max="7" width="5.54296875" style="51" customWidth="1"/>
    <col min="8" max="9" width="6.26953125" style="51" customWidth="1"/>
    <col min="10" max="10" width="8" style="51" customWidth="1"/>
    <col min="11" max="11" width="7.54296875" style="51" customWidth="1"/>
    <col min="12" max="12" width="5.54296875" style="51" customWidth="1"/>
    <col min="13" max="14" width="6.26953125" style="51" customWidth="1"/>
    <col min="15" max="15" width="8" style="51" customWidth="1"/>
    <col min="16" max="16" width="7.54296875" style="51" customWidth="1"/>
    <col min="17" max="17" width="6" style="51" customWidth="1"/>
    <col min="18" max="18" width="6.08984375" style="51" customWidth="1"/>
    <col min="19" max="19" width="6" style="51" customWidth="1"/>
    <col min="20" max="20" width="8" style="51" customWidth="1"/>
    <col min="21" max="21" width="7.54296875" style="51" customWidth="1"/>
    <col min="22" max="22" width="5.54296875" style="51" customWidth="1"/>
    <col min="23" max="24" width="6.26953125" style="51" customWidth="1"/>
    <col min="25" max="26" width="8" style="51" customWidth="1"/>
    <col min="27" max="27" width="18.08984375" style="51" customWidth="1"/>
    <col min="28" max="28" width="14.453125" style="51" customWidth="1"/>
    <col min="29" max="29" width="8" style="51" customWidth="1"/>
    <col min="30" max="30" width="15.7265625" style="51" customWidth="1"/>
    <col min="31" max="31" width="14.7265625" style="51" customWidth="1"/>
    <col min="32" max="32" width="15.7265625" style="51" customWidth="1"/>
    <col min="33" max="33" width="15.54296875" style="51" customWidth="1"/>
    <col min="34" max="34" width="8" style="51" customWidth="1"/>
    <col min="35" max="35" width="30.26953125" style="51" customWidth="1"/>
    <col min="36" max="36" width="14.81640625" style="51" customWidth="1"/>
    <col min="37" max="37" width="15.08984375" style="51" customWidth="1"/>
    <col min="38" max="39" width="8" style="51" customWidth="1"/>
    <col min="40" max="16384" width="14.453125" style="51"/>
  </cols>
  <sheetData>
    <row r="1" spans="1:39" ht="14.25" customHeight="1">
      <c r="A1" s="50" t="s">
        <v>109</v>
      </c>
      <c r="C1" s="1" t="s">
        <v>110</v>
      </c>
      <c r="D1" s="6"/>
    </row>
    <row r="2" spans="1:39" ht="14.25" customHeight="1">
      <c r="A2" s="50" t="s">
        <v>111</v>
      </c>
      <c r="B2" s="38" t="s">
        <v>112</v>
      </c>
      <c r="C2" s="5"/>
    </row>
    <row r="3" spans="1:39" ht="14.25" customHeight="1">
      <c r="A3" s="5" t="s">
        <v>3</v>
      </c>
      <c r="B3" s="5" t="s">
        <v>4</v>
      </c>
      <c r="C3" s="5"/>
    </row>
    <row r="4" spans="1:39" ht="14.25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</row>
    <row r="5" spans="1:39" ht="14.25" customHeight="1">
      <c r="A5" s="68" t="s">
        <v>5</v>
      </c>
      <c r="B5" s="69"/>
      <c r="C5" s="69"/>
      <c r="D5" s="69"/>
      <c r="E5" s="70"/>
      <c r="F5" s="68" t="s">
        <v>113</v>
      </c>
      <c r="G5" s="69"/>
      <c r="H5" s="69"/>
      <c r="I5" s="69"/>
      <c r="J5" s="70"/>
      <c r="K5" s="68" t="s">
        <v>114</v>
      </c>
      <c r="L5" s="69"/>
      <c r="M5" s="69"/>
      <c r="N5" s="69"/>
      <c r="O5" s="70"/>
      <c r="P5" s="68" t="s">
        <v>6</v>
      </c>
      <c r="Q5" s="69"/>
      <c r="R5" s="69"/>
      <c r="S5" s="69"/>
      <c r="T5" s="70"/>
      <c r="U5" s="68" t="s">
        <v>115</v>
      </c>
      <c r="V5" s="69"/>
      <c r="W5" s="69"/>
      <c r="X5" s="69"/>
      <c r="Y5" s="70"/>
      <c r="Z5" s="52"/>
      <c r="AA5" s="53" t="s">
        <v>5</v>
      </c>
      <c r="AB5" s="53" t="s">
        <v>113</v>
      </c>
      <c r="AC5" s="53" t="s">
        <v>114</v>
      </c>
      <c r="AD5" s="53" t="s">
        <v>6</v>
      </c>
      <c r="AE5" s="53" t="s">
        <v>115</v>
      </c>
      <c r="AF5" s="54"/>
      <c r="AG5" s="54"/>
      <c r="AH5" s="54"/>
      <c r="AI5" s="54" t="s">
        <v>116</v>
      </c>
      <c r="AJ5" s="54"/>
      <c r="AK5" s="54"/>
      <c r="AL5" s="52"/>
      <c r="AM5" s="52"/>
    </row>
    <row r="6" spans="1:39" ht="14.25" customHeight="1" thickBot="1">
      <c r="A6" s="55" t="s">
        <v>7</v>
      </c>
      <c r="B6" s="8" t="s">
        <v>8</v>
      </c>
      <c r="C6" s="8" t="s">
        <v>9</v>
      </c>
      <c r="D6" s="9" t="s">
        <v>10</v>
      </c>
      <c r="E6" s="56" t="s">
        <v>11</v>
      </c>
      <c r="F6" s="55" t="s">
        <v>7</v>
      </c>
      <c r="G6" s="8" t="s">
        <v>8</v>
      </c>
      <c r="H6" s="8" t="s">
        <v>9</v>
      </c>
      <c r="I6" s="9" t="s">
        <v>10</v>
      </c>
      <c r="J6" s="56" t="s">
        <v>11</v>
      </c>
      <c r="K6" s="55" t="s">
        <v>7</v>
      </c>
      <c r="L6" s="8" t="s">
        <v>8</v>
      </c>
      <c r="M6" s="8" t="s">
        <v>9</v>
      </c>
      <c r="N6" s="9" t="s">
        <v>10</v>
      </c>
      <c r="O6" s="56" t="s">
        <v>11</v>
      </c>
      <c r="P6" s="55" t="s">
        <v>7</v>
      </c>
      <c r="Q6" s="8" t="s">
        <v>8</v>
      </c>
      <c r="R6" s="8" t="s">
        <v>9</v>
      </c>
      <c r="S6" s="9" t="s">
        <v>10</v>
      </c>
      <c r="T6" s="56" t="s">
        <v>11</v>
      </c>
      <c r="U6" s="55" t="s">
        <v>7</v>
      </c>
      <c r="V6" s="8" t="s">
        <v>8</v>
      </c>
      <c r="W6" s="8" t="s">
        <v>9</v>
      </c>
      <c r="X6" s="9" t="s">
        <v>10</v>
      </c>
      <c r="Y6" s="56" t="s">
        <v>11</v>
      </c>
      <c r="Z6" s="5"/>
      <c r="AA6" s="53">
        <v>-0.01</v>
      </c>
      <c r="AB6" s="53">
        <v>-1.2E-2</v>
      </c>
      <c r="AC6" s="53">
        <v>-1.2E-2</v>
      </c>
      <c r="AD6" s="53">
        <v>8.0000000000000002E-3</v>
      </c>
      <c r="AE6" s="53">
        <v>0</v>
      </c>
      <c r="AF6" s="54"/>
      <c r="AG6" s="54"/>
      <c r="AH6" s="54"/>
      <c r="AI6" s="54"/>
      <c r="AJ6" s="54"/>
      <c r="AK6" s="54"/>
      <c r="AL6" s="5"/>
      <c r="AM6" s="5"/>
    </row>
    <row r="7" spans="1:39" ht="14.25" customHeight="1">
      <c r="A7" s="12" t="s">
        <v>12</v>
      </c>
      <c r="B7" s="13">
        <v>0.02</v>
      </c>
      <c r="C7" s="13">
        <v>0.05</v>
      </c>
      <c r="D7" s="13">
        <f t="shared" ref="D7:D12" si="0">C7/5</f>
        <v>0.01</v>
      </c>
      <c r="E7" s="14">
        <f t="shared" ref="E7:E12" si="1">D7-B7</f>
        <v>-0.01</v>
      </c>
      <c r="F7" s="15" t="s">
        <v>117</v>
      </c>
      <c r="G7" s="13">
        <v>0.01</v>
      </c>
      <c r="H7" s="13">
        <v>-0.01</v>
      </c>
      <c r="I7" s="13">
        <f t="shared" ref="I7:I12" si="2">H7/5</f>
        <v>-2E-3</v>
      </c>
      <c r="J7" s="14">
        <f t="shared" ref="J7:J12" si="3">I7-G7</f>
        <v>-1.2E-2</v>
      </c>
      <c r="K7" s="15" t="s">
        <v>118</v>
      </c>
      <c r="L7" s="13">
        <v>0</v>
      </c>
      <c r="M7" s="13">
        <v>-0.06</v>
      </c>
      <c r="N7" s="13">
        <f t="shared" ref="N7:N19" si="4">M7/5</f>
        <v>-1.2E-2</v>
      </c>
      <c r="O7" s="14">
        <f t="shared" ref="O7:O19" si="5">N7-L7</f>
        <v>-1.2E-2</v>
      </c>
      <c r="P7" s="15" t="s">
        <v>13</v>
      </c>
      <c r="Q7" s="13">
        <v>0.01</v>
      </c>
      <c r="R7" s="13">
        <v>0.09</v>
      </c>
      <c r="S7" s="13">
        <f t="shared" ref="S7:S11" si="6">R7/5</f>
        <v>1.7999999999999999E-2</v>
      </c>
      <c r="T7" s="14">
        <f t="shared" ref="T7:T11" si="7">S7-Q7</f>
        <v>7.9999999999999984E-3</v>
      </c>
      <c r="U7" s="15" t="s">
        <v>119</v>
      </c>
      <c r="V7" s="13">
        <v>0</v>
      </c>
      <c r="W7" s="13">
        <v>0</v>
      </c>
      <c r="X7" s="13">
        <f t="shared" ref="X7:X19" si="8">W7/5</f>
        <v>0</v>
      </c>
      <c r="Y7" s="14">
        <f t="shared" ref="Y7:Y19" si="9">X7-V7</f>
        <v>0</v>
      </c>
      <c r="Z7" s="17"/>
      <c r="AA7" s="53">
        <v>-4.0000000000000001E-3</v>
      </c>
      <c r="AB7" s="53">
        <v>-2E-3</v>
      </c>
      <c r="AC7" s="53">
        <v>6.0000000000000001E-3</v>
      </c>
      <c r="AD7" s="53">
        <v>3.4000000000000002E-2</v>
      </c>
      <c r="AE7" s="53">
        <v>-2.1999999999999999E-2</v>
      </c>
      <c r="AF7" s="57"/>
      <c r="AG7" s="57"/>
      <c r="AH7" s="58"/>
      <c r="AI7" s="59"/>
      <c r="AJ7" s="59" t="s">
        <v>5</v>
      </c>
      <c r="AK7" s="59" t="s">
        <v>113</v>
      </c>
      <c r="AL7" s="17"/>
      <c r="AM7" s="17"/>
    </row>
    <row r="8" spans="1:39" ht="14.25" customHeight="1">
      <c r="A8" s="16" t="s">
        <v>14</v>
      </c>
      <c r="B8" s="17">
        <v>0.01</v>
      </c>
      <c r="C8" s="17">
        <v>0.03</v>
      </c>
      <c r="D8" s="17">
        <f t="shared" si="0"/>
        <v>6.0000000000000001E-3</v>
      </c>
      <c r="E8" s="18">
        <f t="shared" si="1"/>
        <v>-4.0000000000000001E-3</v>
      </c>
      <c r="F8" s="19" t="s">
        <v>120</v>
      </c>
      <c r="G8" s="17">
        <v>0</v>
      </c>
      <c r="H8" s="17">
        <v>-0.01</v>
      </c>
      <c r="I8" s="17">
        <f t="shared" si="2"/>
        <v>-2E-3</v>
      </c>
      <c r="J8" s="18">
        <f t="shared" si="3"/>
        <v>-2E-3</v>
      </c>
      <c r="K8" s="19" t="s">
        <v>121</v>
      </c>
      <c r="L8" s="17">
        <v>0</v>
      </c>
      <c r="M8" s="17">
        <v>0.03</v>
      </c>
      <c r="N8" s="17">
        <f t="shared" si="4"/>
        <v>6.0000000000000001E-3</v>
      </c>
      <c r="O8" s="18">
        <f t="shared" si="5"/>
        <v>6.0000000000000001E-3</v>
      </c>
      <c r="P8" s="19" t="s">
        <v>15</v>
      </c>
      <c r="Q8" s="17">
        <v>0.01</v>
      </c>
      <c r="R8" s="17">
        <v>0.22</v>
      </c>
      <c r="S8" s="17">
        <f t="shared" si="6"/>
        <v>4.3999999999999997E-2</v>
      </c>
      <c r="T8" s="18">
        <f t="shared" si="7"/>
        <v>3.3999999999999996E-2</v>
      </c>
      <c r="U8" s="19" t="s">
        <v>122</v>
      </c>
      <c r="V8" s="17">
        <v>0.02</v>
      </c>
      <c r="W8" s="17">
        <v>-0.01</v>
      </c>
      <c r="X8" s="17">
        <f t="shared" si="8"/>
        <v>-2E-3</v>
      </c>
      <c r="Y8" s="18">
        <f t="shared" si="9"/>
        <v>-2.1999999999999999E-2</v>
      </c>
      <c r="Z8" s="17"/>
      <c r="AA8" s="53">
        <v>2E-3</v>
      </c>
      <c r="AB8" s="60">
        <v>0</v>
      </c>
      <c r="AC8" s="53">
        <v>4.0000000000000001E-3</v>
      </c>
      <c r="AD8" s="53">
        <v>-8.0000000000000002E-3</v>
      </c>
      <c r="AE8" s="53">
        <v>-6.0000000000000001E-3</v>
      </c>
      <c r="AF8" s="57"/>
      <c r="AG8" s="57"/>
      <c r="AH8" s="57"/>
      <c r="AI8" s="57" t="s">
        <v>123</v>
      </c>
      <c r="AJ8" s="53">
        <v>-1.0615385E-2</v>
      </c>
      <c r="AK8" s="53">
        <v>-1.1333332999999999E-2</v>
      </c>
      <c r="AL8" s="17"/>
      <c r="AM8" s="17"/>
    </row>
    <row r="9" spans="1:39" ht="14.25" customHeight="1">
      <c r="A9" s="16" t="s">
        <v>16</v>
      </c>
      <c r="B9" s="17">
        <v>0</v>
      </c>
      <c r="C9" s="17">
        <v>0.01</v>
      </c>
      <c r="D9" s="17">
        <f t="shared" si="0"/>
        <v>2E-3</v>
      </c>
      <c r="E9" s="18">
        <f t="shared" si="1"/>
        <v>2E-3</v>
      </c>
      <c r="F9" s="19" t="s">
        <v>124</v>
      </c>
      <c r="G9" s="17">
        <v>0</v>
      </c>
      <c r="H9" s="17">
        <v>0</v>
      </c>
      <c r="I9" s="17">
        <f t="shared" si="2"/>
        <v>0</v>
      </c>
      <c r="J9" s="18">
        <f t="shared" si="3"/>
        <v>0</v>
      </c>
      <c r="K9" s="19" t="s">
        <v>125</v>
      </c>
      <c r="L9" s="17">
        <v>0</v>
      </c>
      <c r="M9" s="17">
        <v>0.02</v>
      </c>
      <c r="N9" s="17">
        <f t="shared" si="4"/>
        <v>4.0000000000000001E-3</v>
      </c>
      <c r="O9" s="18">
        <f t="shared" si="5"/>
        <v>4.0000000000000001E-3</v>
      </c>
      <c r="P9" s="19" t="s">
        <v>17</v>
      </c>
      <c r="Q9" s="17">
        <v>0.01</v>
      </c>
      <c r="R9" s="17">
        <v>0.01</v>
      </c>
      <c r="S9" s="17">
        <f t="shared" si="6"/>
        <v>2E-3</v>
      </c>
      <c r="T9" s="18">
        <f t="shared" si="7"/>
        <v>-8.0000000000000002E-3</v>
      </c>
      <c r="U9" s="19" t="s">
        <v>126</v>
      </c>
      <c r="V9" s="17">
        <v>0.01</v>
      </c>
      <c r="W9" s="17">
        <v>0.02</v>
      </c>
      <c r="X9" s="17">
        <f t="shared" si="8"/>
        <v>4.0000000000000001E-3</v>
      </c>
      <c r="Y9" s="18">
        <f t="shared" si="9"/>
        <v>-6.0000000000000001E-3</v>
      </c>
      <c r="Z9" s="17"/>
      <c r="AA9" s="53">
        <v>-6.0000000000000001E-3</v>
      </c>
      <c r="AB9" s="53">
        <v>-4.5999999999999999E-2</v>
      </c>
      <c r="AC9" s="53">
        <v>-2E-3</v>
      </c>
      <c r="AD9" s="53">
        <v>3.4000000000000002E-2</v>
      </c>
      <c r="AE9" s="53">
        <v>-2E-3</v>
      </c>
      <c r="AF9" s="57"/>
      <c r="AG9" s="57"/>
      <c r="AH9" s="57"/>
      <c r="AI9" s="57" t="s">
        <v>127</v>
      </c>
      <c r="AJ9" s="53">
        <v>2.4225599999999999E-4</v>
      </c>
      <c r="AK9" s="53">
        <v>4.2424200000000002E-4</v>
      </c>
      <c r="AL9" s="17"/>
      <c r="AM9" s="17"/>
    </row>
    <row r="10" spans="1:39" ht="14.25" customHeight="1">
      <c r="A10" s="16" t="s">
        <v>18</v>
      </c>
      <c r="B10" s="17">
        <v>0.01</v>
      </c>
      <c r="C10" s="17">
        <v>0.02</v>
      </c>
      <c r="D10" s="17">
        <f t="shared" si="0"/>
        <v>4.0000000000000001E-3</v>
      </c>
      <c r="E10" s="18">
        <f t="shared" si="1"/>
        <v>-6.0000000000000001E-3</v>
      </c>
      <c r="F10" s="19" t="s">
        <v>128</v>
      </c>
      <c r="G10" s="17">
        <v>0.06</v>
      </c>
      <c r="H10" s="17">
        <v>7.0000000000000007E-2</v>
      </c>
      <c r="I10" s="17">
        <f t="shared" si="2"/>
        <v>1.4000000000000002E-2</v>
      </c>
      <c r="J10" s="18">
        <f t="shared" si="3"/>
        <v>-4.5999999999999999E-2</v>
      </c>
      <c r="K10" s="19" t="s">
        <v>129</v>
      </c>
      <c r="L10" s="17">
        <v>0</v>
      </c>
      <c r="M10" s="17">
        <v>-0.01</v>
      </c>
      <c r="N10" s="17">
        <f t="shared" si="4"/>
        <v>-2E-3</v>
      </c>
      <c r="O10" s="18">
        <f t="shared" si="5"/>
        <v>-2E-3</v>
      </c>
      <c r="P10" s="19" t="s">
        <v>19</v>
      </c>
      <c r="Q10" s="17">
        <v>0</v>
      </c>
      <c r="R10" s="17">
        <v>0.17</v>
      </c>
      <c r="S10" s="17">
        <f t="shared" si="6"/>
        <v>3.4000000000000002E-2</v>
      </c>
      <c r="T10" s="18">
        <f t="shared" si="7"/>
        <v>3.4000000000000002E-2</v>
      </c>
      <c r="U10" s="19" t="s">
        <v>130</v>
      </c>
      <c r="V10" s="17">
        <v>0</v>
      </c>
      <c r="W10" s="17">
        <v>-0.01</v>
      </c>
      <c r="X10" s="17">
        <f t="shared" si="8"/>
        <v>-2E-3</v>
      </c>
      <c r="Y10" s="18">
        <f t="shared" si="9"/>
        <v>-2E-3</v>
      </c>
      <c r="Z10" s="17"/>
      <c r="AA10" s="53">
        <v>-2E-3</v>
      </c>
      <c r="AB10" s="53">
        <v>3.2000000000000001E-2</v>
      </c>
      <c r="AC10" s="53">
        <v>4.0000000000000001E-3</v>
      </c>
      <c r="AD10" s="53">
        <v>6.4000000000000001E-2</v>
      </c>
      <c r="AE10" s="53">
        <v>2E-3</v>
      </c>
      <c r="AF10" s="57"/>
      <c r="AG10" s="57"/>
      <c r="AH10" s="57"/>
      <c r="AI10" s="57" t="s">
        <v>131</v>
      </c>
      <c r="AJ10" s="60">
        <v>13</v>
      </c>
      <c r="AK10" s="60">
        <v>12</v>
      </c>
      <c r="AL10" s="17"/>
      <c r="AM10" s="17"/>
    </row>
    <row r="11" spans="1:39" ht="14.25" customHeight="1">
      <c r="A11" s="16" t="s">
        <v>20</v>
      </c>
      <c r="B11" s="17">
        <v>0.02</v>
      </c>
      <c r="C11" s="17">
        <v>0.09</v>
      </c>
      <c r="D11" s="17">
        <f t="shared" si="0"/>
        <v>1.7999999999999999E-2</v>
      </c>
      <c r="E11" s="18">
        <f t="shared" si="1"/>
        <v>-2.0000000000000018E-3</v>
      </c>
      <c r="F11" s="19" t="s">
        <v>132</v>
      </c>
      <c r="G11" s="17">
        <v>0.01</v>
      </c>
      <c r="H11" s="17">
        <v>0.21</v>
      </c>
      <c r="I11" s="17">
        <f t="shared" si="2"/>
        <v>4.1999999999999996E-2</v>
      </c>
      <c r="J11" s="18">
        <f t="shared" si="3"/>
        <v>3.1999999999999994E-2</v>
      </c>
      <c r="K11" s="19" t="s">
        <v>133</v>
      </c>
      <c r="L11" s="17">
        <v>0.01</v>
      </c>
      <c r="M11" s="17">
        <v>7.0000000000000007E-2</v>
      </c>
      <c r="N11" s="17">
        <f t="shared" si="4"/>
        <v>1.4000000000000002E-2</v>
      </c>
      <c r="O11" s="18">
        <f t="shared" si="5"/>
        <v>4.0000000000000018E-3</v>
      </c>
      <c r="P11" s="19" t="s">
        <v>21</v>
      </c>
      <c r="Q11" s="17">
        <v>0.02</v>
      </c>
      <c r="R11" s="17">
        <v>0.42</v>
      </c>
      <c r="S11" s="17">
        <f t="shared" si="6"/>
        <v>8.3999999999999991E-2</v>
      </c>
      <c r="T11" s="18">
        <f t="shared" si="7"/>
        <v>6.3999999999999987E-2</v>
      </c>
      <c r="U11" s="19" t="s">
        <v>134</v>
      </c>
      <c r="V11" s="17">
        <v>0</v>
      </c>
      <c r="W11" s="17">
        <v>0.01</v>
      </c>
      <c r="X11" s="17">
        <f t="shared" si="8"/>
        <v>2E-3</v>
      </c>
      <c r="Y11" s="18">
        <f t="shared" si="9"/>
        <v>2E-3</v>
      </c>
      <c r="Z11" s="17"/>
      <c r="AA11" s="53">
        <v>-1.4E-2</v>
      </c>
      <c r="AB11" s="53">
        <v>-8.0000000000000002E-3</v>
      </c>
      <c r="AC11" s="53">
        <v>4.0000000000000001E-3</v>
      </c>
      <c r="AD11" s="53">
        <v>-8.0000000000000002E-3</v>
      </c>
      <c r="AE11" s="53">
        <v>-8.0000000000000002E-3</v>
      </c>
      <c r="AF11" s="57"/>
      <c r="AG11" s="57"/>
      <c r="AH11" s="57"/>
      <c r="AI11" s="57" t="s">
        <v>135</v>
      </c>
      <c r="AJ11" s="60">
        <v>0</v>
      </c>
      <c r="AK11" s="57"/>
      <c r="AL11" s="17"/>
      <c r="AM11" s="17"/>
    </row>
    <row r="12" spans="1:39" ht="14.25" customHeight="1">
      <c r="A12" s="16" t="s">
        <v>22</v>
      </c>
      <c r="B12" s="17">
        <v>0.02</v>
      </c>
      <c r="C12" s="17">
        <v>0.03</v>
      </c>
      <c r="D12" s="17">
        <f t="shared" si="0"/>
        <v>6.0000000000000001E-3</v>
      </c>
      <c r="E12" s="18">
        <f t="shared" si="1"/>
        <v>-1.4E-2</v>
      </c>
      <c r="F12" s="19" t="s">
        <v>136</v>
      </c>
      <c r="G12" s="17">
        <v>0.01</v>
      </c>
      <c r="H12" s="17">
        <v>0.01</v>
      </c>
      <c r="I12" s="17">
        <f t="shared" si="2"/>
        <v>2E-3</v>
      </c>
      <c r="J12" s="18">
        <f t="shared" si="3"/>
        <v>-8.0000000000000002E-3</v>
      </c>
      <c r="K12" s="19" t="s">
        <v>137</v>
      </c>
      <c r="L12" s="17">
        <v>0</v>
      </c>
      <c r="M12" s="17">
        <v>0.02</v>
      </c>
      <c r="N12" s="17">
        <f t="shared" si="4"/>
        <v>4.0000000000000001E-3</v>
      </c>
      <c r="O12" s="18">
        <f t="shared" si="5"/>
        <v>4.0000000000000001E-3</v>
      </c>
      <c r="P12" s="19"/>
      <c r="Q12" s="17"/>
      <c r="R12" s="17"/>
      <c r="S12" s="17"/>
      <c r="T12" s="18"/>
      <c r="U12" s="19" t="s">
        <v>138</v>
      </c>
      <c r="V12" s="17">
        <v>0.01</v>
      </c>
      <c r="W12" s="17">
        <v>0.01</v>
      </c>
      <c r="X12" s="17">
        <f t="shared" si="8"/>
        <v>2E-3</v>
      </c>
      <c r="Y12" s="18">
        <f t="shared" si="9"/>
        <v>-8.0000000000000002E-3</v>
      </c>
      <c r="Z12" s="17"/>
      <c r="AA12" s="53">
        <v>-8.0000000000000002E-3</v>
      </c>
      <c r="AB12" s="53">
        <v>-1.6E-2</v>
      </c>
      <c r="AC12" s="53">
        <v>-8.0000000000000002E-3</v>
      </c>
      <c r="AD12" s="53">
        <v>8.4000000000000005E-2</v>
      </c>
      <c r="AE12" s="53">
        <v>-0.01</v>
      </c>
      <c r="AF12" s="57"/>
      <c r="AG12" s="57"/>
      <c r="AH12" s="57"/>
      <c r="AI12" s="57" t="s">
        <v>139</v>
      </c>
      <c r="AJ12" s="60">
        <v>20</v>
      </c>
      <c r="AK12" s="57"/>
      <c r="AL12" s="17"/>
      <c r="AM12" s="17"/>
    </row>
    <row r="13" spans="1:39" ht="14.25" customHeight="1" thickBot="1">
      <c r="A13" s="20"/>
      <c r="B13" s="61"/>
      <c r="C13" s="61"/>
      <c r="D13" s="61"/>
      <c r="E13" s="62"/>
      <c r="F13" s="23"/>
      <c r="G13" s="21"/>
      <c r="H13" s="21"/>
      <c r="I13" s="21"/>
      <c r="J13" s="22"/>
      <c r="K13" s="23" t="s">
        <v>140</v>
      </c>
      <c r="L13" s="21">
        <v>0.02</v>
      </c>
      <c r="M13" s="21">
        <v>0.06</v>
      </c>
      <c r="N13" s="21">
        <f t="shared" si="4"/>
        <v>1.2E-2</v>
      </c>
      <c r="O13" s="22">
        <f t="shared" si="5"/>
        <v>-8.0000000000000002E-3</v>
      </c>
      <c r="P13" s="23"/>
      <c r="Q13" s="21"/>
      <c r="R13" s="21"/>
      <c r="S13" s="21"/>
      <c r="T13" s="22"/>
      <c r="U13" s="23" t="s">
        <v>141</v>
      </c>
      <c r="V13" s="21">
        <v>0.01</v>
      </c>
      <c r="W13" s="21">
        <v>0</v>
      </c>
      <c r="X13" s="21">
        <f t="shared" si="8"/>
        <v>0</v>
      </c>
      <c r="Y13" s="22">
        <f t="shared" si="9"/>
        <v>-0.01</v>
      </c>
      <c r="Z13" s="17"/>
      <c r="AA13" s="53">
        <v>2E-3</v>
      </c>
      <c r="AB13" s="53">
        <v>-3.7999999999999999E-2</v>
      </c>
      <c r="AC13" s="53">
        <v>-4.8000000000000001E-2</v>
      </c>
      <c r="AD13" s="53">
        <v>5.8000000000000003E-2</v>
      </c>
      <c r="AE13" s="53">
        <v>-0.03</v>
      </c>
      <c r="AF13" s="57"/>
      <c r="AG13" s="57"/>
      <c r="AH13" s="57"/>
      <c r="AI13" s="57" t="s">
        <v>142</v>
      </c>
      <c r="AJ13" s="53">
        <v>9.7710720000000001E-2</v>
      </c>
      <c r="AK13" s="57"/>
      <c r="AL13" s="17"/>
      <c r="AM13" s="17"/>
    </row>
    <row r="14" spans="1:39" ht="14.25" customHeight="1">
      <c r="A14" s="16" t="s">
        <v>23</v>
      </c>
      <c r="B14" s="17">
        <v>0.01</v>
      </c>
      <c r="C14" s="17">
        <v>0.01</v>
      </c>
      <c r="D14" s="17">
        <f t="shared" ref="D14:D20" si="10">C14/5</f>
        <v>2E-3</v>
      </c>
      <c r="E14" s="18">
        <f t="shared" ref="E14:E20" si="11">D14-B14</f>
        <v>-8.0000000000000002E-3</v>
      </c>
      <c r="F14" s="19" t="s">
        <v>143</v>
      </c>
      <c r="G14" s="17">
        <v>0.02</v>
      </c>
      <c r="H14" s="17">
        <v>0.02</v>
      </c>
      <c r="I14" s="17">
        <f t="shared" ref="I14:I19" si="12">H14/5</f>
        <v>4.0000000000000001E-3</v>
      </c>
      <c r="J14" s="18">
        <f t="shared" ref="J14:J19" si="13">I14-G14</f>
        <v>-1.6E-2</v>
      </c>
      <c r="K14" s="19" t="s">
        <v>144</v>
      </c>
      <c r="L14" s="17">
        <v>0.05</v>
      </c>
      <c r="M14" s="17">
        <v>0.01</v>
      </c>
      <c r="N14" s="17">
        <f t="shared" si="4"/>
        <v>2E-3</v>
      </c>
      <c r="O14" s="18">
        <f t="shared" si="5"/>
        <v>-4.8000000000000001E-2</v>
      </c>
      <c r="P14" s="19" t="s">
        <v>24</v>
      </c>
      <c r="Q14" s="17">
        <v>0.02</v>
      </c>
      <c r="R14" s="17">
        <v>0.06</v>
      </c>
      <c r="S14" s="17">
        <f t="shared" ref="S14:S19" si="14">R14/5</f>
        <v>1.2E-2</v>
      </c>
      <c r="T14" s="18">
        <f t="shared" ref="T14:T19" si="15">S14-Q14</f>
        <v>-8.0000000000000002E-3</v>
      </c>
      <c r="U14" s="19" t="s">
        <v>145</v>
      </c>
      <c r="V14" s="17">
        <v>0.06</v>
      </c>
      <c r="W14" s="17">
        <v>0.15</v>
      </c>
      <c r="X14" s="17">
        <f t="shared" si="8"/>
        <v>0.03</v>
      </c>
      <c r="Y14" s="18">
        <f t="shared" si="9"/>
        <v>-0.03</v>
      </c>
      <c r="Z14" s="17"/>
      <c r="AA14" s="53">
        <v>-2.4E-2</v>
      </c>
      <c r="AB14" s="53">
        <v>-8.0000000000000002E-3</v>
      </c>
      <c r="AC14" s="53">
        <v>4.0000000000000001E-3</v>
      </c>
      <c r="AD14" s="53">
        <v>1.6E-2</v>
      </c>
      <c r="AE14" s="53">
        <v>-1.4E-2</v>
      </c>
      <c r="AF14" s="57"/>
      <c r="AG14" s="57"/>
      <c r="AH14" s="57"/>
      <c r="AI14" s="57" t="s">
        <v>146</v>
      </c>
      <c r="AJ14" s="53">
        <v>0.46156730600000001</v>
      </c>
      <c r="AK14" s="57"/>
      <c r="AL14" s="17"/>
      <c r="AM14" s="17"/>
    </row>
    <row r="15" spans="1:39" ht="14.25" customHeight="1">
      <c r="A15" s="16" t="s">
        <v>25</v>
      </c>
      <c r="B15" s="17">
        <v>0</v>
      </c>
      <c r="C15" s="17">
        <v>0.01</v>
      </c>
      <c r="D15" s="17">
        <f t="shared" si="10"/>
        <v>2E-3</v>
      </c>
      <c r="E15" s="18">
        <f t="shared" si="11"/>
        <v>2E-3</v>
      </c>
      <c r="F15" s="19" t="s">
        <v>147</v>
      </c>
      <c r="G15" s="17">
        <v>0.04</v>
      </c>
      <c r="H15" s="17">
        <v>0.01</v>
      </c>
      <c r="I15" s="17">
        <f t="shared" si="12"/>
        <v>2E-3</v>
      </c>
      <c r="J15" s="18">
        <f t="shared" si="13"/>
        <v>-3.7999999999999999E-2</v>
      </c>
      <c r="K15" s="19" t="s">
        <v>148</v>
      </c>
      <c r="L15" s="17">
        <v>0.02</v>
      </c>
      <c r="M15" s="17">
        <v>0.12</v>
      </c>
      <c r="N15" s="17">
        <f t="shared" si="4"/>
        <v>2.4E-2</v>
      </c>
      <c r="O15" s="18">
        <f t="shared" si="5"/>
        <v>4.0000000000000001E-3</v>
      </c>
      <c r="P15" s="19" t="s">
        <v>26</v>
      </c>
      <c r="Q15" s="17">
        <v>0.02</v>
      </c>
      <c r="R15" s="17">
        <v>0.52</v>
      </c>
      <c r="S15" s="17">
        <f t="shared" si="14"/>
        <v>0.10400000000000001</v>
      </c>
      <c r="T15" s="18">
        <f t="shared" si="15"/>
        <v>8.4000000000000005E-2</v>
      </c>
      <c r="U15" s="19" t="s">
        <v>149</v>
      </c>
      <c r="V15" s="17">
        <v>0.02</v>
      </c>
      <c r="W15" s="17">
        <v>0.03</v>
      </c>
      <c r="X15" s="17">
        <f t="shared" si="8"/>
        <v>6.0000000000000001E-3</v>
      </c>
      <c r="Y15" s="18">
        <f t="shared" si="9"/>
        <v>-1.4E-2</v>
      </c>
      <c r="Z15" s="17"/>
      <c r="AA15" s="53">
        <v>-1.4E-2</v>
      </c>
      <c r="AB15" s="53">
        <v>2E-3</v>
      </c>
      <c r="AC15" s="53">
        <v>-9.1999999999999998E-2</v>
      </c>
      <c r="AD15" s="53">
        <v>-2.4E-2</v>
      </c>
      <c r="AE15" s="53">
        <v>1.2E-2</v>
      </c>
      <c r="AF15" s="57"/>
      <c r="AG15" s="57"/>
      <c r="AH15" s="57"/>
      <c r="AI15" s="57" t="s">
        <v>150</v>
      </c>
      <c r="AJ15" s="53">
        <v>2.5279770030000002</v>
      </c>
      <c r="AK15" s="57"/>
      <c r="AL15" s="17"/>
      <c r="AM15" s="17"/>
    </row>
    <row r="16" spans="1:39" ht="14.25" customHeight="1">
      <c r="A16" s="16" t="s">
        <v>27</v>
      </c>
      <c r="B16" s="17">
        <v>0.04</v>
      </c>
      <c r="C16" s="17">
        <v>0.08</v>
      </c>
      <c r="D16" s="17">
        <f t="shared" si="10"/>
        <v>1.6E-2</v>
      </c>
      <c r="E16" s="18">
        <f t="shared" si="11"/>
        <v>-2.4E-2</v>
      </c>
      <c r="F16" s="19" t="s">
        <v>151</v>
      </c>
      <c r="G16" s="17">
        <v>0.01</v>
      </c>
      <c r="H16" s="17">
        <v>0.01</v>
      </c>
      <c r="I16" s="17">
        <f t="shared" si="12"/>
        <v>2E-3</v>
      </c>
      <c r="J16" s="18">
        <f t="shared" si="13"/>
        <v>-8.0000000000000002E-3</v>
      </c>
      <c r="K16" s="19" t="s">
        <v>152</v>
      </c>
      <c r="L16" s="17">
        <v>0.1</v>
      </c>
      <c r="M16" s="17">
        <v>0.04</v>
      </c>
      <c r="N16" s="17">
        <f t="shared" si="4"/>
        <v>8.0000000000000002E-3</v>
      </c>
      <c r="O16" s="18">
        <f t="shared" si="5"/>
        <v>-9.1999999999999998E-2</v>
      </c>
      <c r="P16" s="19" t="s">
        <v>28</v>
      </c>
      <c r="Q16" s="17">
        <v>0.03</v>
      </c>
      <c r="R16" s="17">
        <v>0.44</v>
      </c>
      <c r="S16" s="17">
        <f t="shared" si="14"/>
        <v>8.7999999999999995E-2</v>
      </c>
      <c r="T16" s="18">
        <f t="shared" si="15"/>
        <v>5.7999999999999996E-2</v>
      </c>
      <c r="U16" s="19" t="s">
        <v>153</v>
      </c>
      <c r="V16" s="17">
        <v>0.01</v>
      </c>
      <c r="W16" s="17">
        <v>0.11</v>
      </c>
      <c r="X16" s="17">
        <f t="shared" si="8"/>
        <v>2.1999999999999999E-2</v>
      </c>
      <c r="Y16" s="18">
        <f t="shared" si="9"/>
        <v>1.1999999999999999E-2</v>
      </c>
      <c r="Z16" s="17"/>
      <c r="AA16" s="53">
        <v>-4.8000000000000001E-2</v>
      </c>
      <c r="AB16" s="53">
        <v>-8.0000000000000002E-3</v>
      </c>
      <c r="AC16" s="53">
        <v>-2E-3</v>
      </c>
      <c r="AD16" s="53">
        <v>-0.02</v>
      </c>
      <c r="AE16" s="53">
        <v>-6.8000000000000005E-2</v>
      </c>
      <c r="AF16" s="57"/>
      <c r="AG16" s="57"/>
      <c r="AH16" s="57"/>
      <c r="AI16" s="57" t="s">
        <v>154</v>
      </c>
      <c r="AJ16" s="53">
        <v>0.92313461200000002</v>
      </c>
      <c r="AK16" s="57"/>
      <c r="AL16" s="17"/>
      <c r="AM16" s="17"/>
    </row>
    <row r="17" spans="1:39" ht="14.25" customHeight="1">
      <c r="A17" s="16" t="s">
        <v>29</v>
      </c>
      <c r="B17" s="17">
        <v>0.01</v>
      </c>
      <c r="C17" s="17">
        <v>-0.02</v>
      </c>
      <c r="D17" s="17">
        <f t="shared" si="10"/>
        <v>-4.0000000000000001E-3</v>
      </c>
      <c r="E17" s="18">
        <f t="shared" si="11"/>
        <v>-1.4E-2</v>
      </c>
      <c r="F17" s="19" t="s">
        <v>155</v>
      </c>
      <c r="G17" s="17">
        <v>0</v>
      </c>
      <c r="H17" s="17">
        <v>0.01</v>
      </c>
      <c r="I17" s="17">
        <f t="shared" si="12"/>
        <v>2E-3</v>
      </c>
      <c r="J17" s="18">
        <f t="shared" si="13"/>
        <v>2E-3</v>
      </c>
      <c r="K17" s="19" t="s">
        <v>156</v>
      </c>
      <c r="L17" s="17">
        <v>0</v>
      </c>
      <c r="M17" s="17">
        <v>-0.01</v>
      </c>
      <c r="N17" s="17">
        <f t="shared" si="4"/>
        <v>-2E-3</v>
      </c>
      <c r="O17" s="18">
        <f t="shared" si="5"/>
        <v>-2E-3</v>
      </c>
      <c r="P17" s="19" t="s">
        <v>30</v>
      </c>
      <c r="Q17" s="17">
        <v>0</v>
      </c>
      <c r="R17" s="17">
        <v>0.08</v>
      </c>
      <c r="S17" s="17">
        <f t="shared" si="14"/>
        <v>1.6E-2</v>
      </c>
      <c r="T17" s="18">
        <f t="shared" si="15"/>
        <v>1.6E-2</v>
      </c>
      <c r="U17" s="19" t="s">
        <v>157</v>
      </c>
      <c r="V17" s="17">
        <v>7.0000000000000007E-2</v>
      </c>
      <c r="W17" s="17">
        <v>0.01</v>
      </c>
      <c r="X17" s="17">
        <f t="shared" si="8"/>
        <v>2E-3</v>
      </c>
      <c r="Y17" s="18">
        <f t="shared" si="9"/>
        <v>-6.8000000000000005E-2</v>
      </c>
      <c r="Z17" s="17"/>
      <c r="AA17" s="53">
        <v>-2.5999999999999999E-2</v>
      </c>
      <c r="AB17" s="53">
        <v>-3.2000000000000001E-2</v>
      </c>
      <c r="AC17" s="60">
        <v>0</v>
      </c>
      <c r="AD17" s="57"/>
      <c r="AE17" s="53">
        <v>1.4E-2</v>
      </c>
      <c r="AF17" s="57"/>
      <c r="AG17" s="57"/>
      <c r="AH17" s="57"/>
      <c r="AI17" s="63" t="s">
        <v>158</v>
      </c>
      <c r="AJ17" s="64">
        <v>2.8453397100000002</v>
      </c>
      <c r="AK17" s="63"/>
      <c r="AL17" s="17"/>
      <c r="AM17" s="17"/>
    </row>
    <row r="18" spans="1:39" ht="14.25" customHeight="1">
      <c r="A18" s="16" t="s">
        <v>31</v>
      </c>
      <c r="B18" s="17">
        <v>0.05</v>
      </c>
      <c r="C18" s="17">
        <v>0.01</v>
      </c>
      <c r="D18" s="17">
        <f t="shared" si="10"/>
        <v>2E-3</v>
      </c>
      <c r="E18" s="18">
        <f t="shared" si="11"/>
        <v>-4.8000000000000001E-2</v>
      </c>
      <c r="F18" s="19" t="s">
        <v>159</v>
      </c>
      <c r="G18" s="17">
        <v>0.01</v>
      </c>
      <c r="H18" s="17">
        <v>0.01</v>
      </c>
      <c r="I18" s="17">
        <f t="shared" si="12"/>
        <v>2E-3</v>
      </c>
      <c r="J18" s="18">
        <f t="shared" si="13"/>
        <v>-8.0000000000000002E-3</v>
      </c>
      <c r="K18" s="19" t="s">
        <v>160</v>
      </c>
      <c r="L18" s="17">
        <v>0</v>
      </c>
      <c r="M18" s="17">
        <v>0</v>
      </c>
      <c r="N18" s="17">
        <f t="shared" si="4"/>
        <v>0</v>
      </c>
      <c r="O18" s="18">
        <f t="shared" si="5"/>
        <v>0</v>
      </c>
      <c r="P18" s="19" t="s">
        <v>32</v>
      </c>
      <c r="Q18" s="17">
        <v>0.05</v>
      </c>
      <c r="R18" s="17">
        <v>0.13</v>
      </c>
      <c r="S18" s="17">
        <f t="shared" si="14"/>
        <v>2.6000000000000002E-2</v>
      </c>
      <c r="T18" s="18">
        <f t="shared" si="15"/>
        <v>-2.4E-2</v>
      </c>
      <c r="U18" s="16" t="s">
        <v>161</v>
      </c>
      <c r="V18" s="17">
        <v>0</v>
      </c>
      <c r="W18" s="17">
        <v>7.0000000000000007E-2</v>
      </c>
      <c r="X18" s="17">
        <f t="shared" si="8"/>
        <v>1.4000000000000002E-2</v>
      </c>
      <c r="Y18" s="18">
        <f t="shared" si="9"/>
        <v>1.4000000000000002E-2</v>
      </c>
      <c r="Z18" s="17"/>
      <c r="AA18" s="53">
        <v>1.4E-2</v>
      </c>
      <c r="AB18" s="57"/>
      <c r="AC18" s="53">
        <v>-6.0000000000000001E-3</v>
      </c>
      <c r="AD18" s="57"/>
      <c r="AE18" s="53">
        <v>2.5999999999999999E-2</v>
      </c>
      <c r="AF18" s="57"/>
      <c r="AG18" s="57"/>
      <c r="AH18" s="57"/>
      <c r="AI18" s="57"/>
      <c r="AJ18" s="57"/>
      <c r="AK18" s="57"/>
      <c r="AL18" s="17"/>
      <c r="AM18" s="17"/>
    </row>
    <row r="19" spans="1:39" ht="14.25" customHeight="1">
      <c r="A19" s="16" t="s">
        <v>33</v>
      </c>
      <c r="B19" s="17">
        <v>0.03</v>
      </c>
      <c r="C19" s="17">
        <v>0.02</v>
      </c>
      <c r="D19" s="17">
        <f t="shared" si="10"/>
        <v>4.0000000000000001E-3</v>
      </c>
      <c r="E19" s="18">
        <f t="shared" si="11"/>
        <v>-2.5999999999999999E-2</v>
      </c>
      <c r="F19" s="19" t="s">
        <v>162</v>
      </c>
      <c r="G19" s="17">
        <v>0.04</v>
      </c>
      <c r="H19" s="17">
        <v>0.04</v>
      </c>
      <c r="I19" s="17">
        <f t="shared" si="12"/>
        <v>8.0000000000000002E-3</v>
      </c>
      <c r="J19" s="18">
        <f t="shared" si="13"/>
        <v>-3.2000000000000001E-2</v>
      </c>
      <c r="K19" s="19" t="s">
        <v>163</v>
      </c>
      <c r="L19" s="17">
        <v>0.01</v>
      </c>
      <c r="M19" s="17">
        <v>0.02</v>
      </c>
      <c r="N19" s="17">
        <f t="shared" si="4"/>
        <v>4.0000000000000001E-3</v>
      </c>
      <c r="O19" s="18">
        <f t="shared" si="5"/>
        <v>-6.0000000000000001E-3</v>
      </c>
      <c r="P19" s="19" t="s">
        <v>34</v>
      </c>
      <c r="Q19" s="17">
        <v>0.03</v>
      </c>
      <c r="R19" s="17">
        <v>0.05</v>
      </c>
      <c r="S19" s="17">
        <f t="shared" si="14"/>
        <v>0.01</v>
      </c>
      <c r="T19" s="18">
        <f t="shared" si="15"/>
        <v>-1.9999999999999997E-2</v>
      </c>
      <c r="U19" s="19" t="s">
        <v>164</v>
      </c>
      <c r="V19" s="17">
        <v>0.03</v>
      </c>
      <c r="W19" s="17">
        <v>0.28000000000000003</v>
      </c>
      <c r="X19" s="17">
        <f t="shared" si="8"/>
        <v>5.6000000000000008E-2</v>
      </c>
      <c r="Y19" s="18">
        <f t="shared" si="9"/>
        <v>2.6000000000000009E-2</v>
      </c>
      <c r="Z19" s="17"/>
      <c r="AA19" s="57"/>
      <c r="AB19" s="57"/>
      <c r="AC19" s="57"/>
      <c r="AD19" s="57"/>
      <c r="AE19" s="57"/>
      <c r="AF19" s="57"/>
      <c r="AG19" s="57"/>
      <c r="AH19" s="58"/>
      <c r="AI19" s="59"/>
      <c r="AJ19" s="59" t="s">
        <v>5</v>
      </c>
      <c r="AK19" s="59" t="s">
        <v>114</v>
      </c>
      <c r="AL19" s="17"/>
      <c r="AM19" s="17"/>
    </row>
    <row r="20" spans="1:39" ht="14.25" customHeight="1" thickBot="1">
      <c r="A20" s="20" t="s">
        <v>35</v>
      </c>
      <c r="B20" s="24">
        <v>-0.01</v>
      </c>
      <c r="C20" s="21">
        <v>0.02</v>
      </c>
      <c r="D20" s="21">
        <f t="shared" si="10"/>
        <v>4.0000000000000001E-3</v>
      </c>
      <c r="E20" s="22">
        <f t="shared" si="11"/>
        <v>1.4E-2</v>
      </c>
      <c r="F20" s="23"/>
      <c r="G20" s="21"/>
      <c r="H20" s="21"/>
      <c r="I20" s="21"/>
      <c r="J20" s="22"/>
      <c r="K20" s="23"/>
      <c r="L20" s="21"/>
      <c r="M20" s="21"/>
      <c r="N20" s="21"/>
      <c r="O20" s="22"/>
      <c r="P20" s="23"/>
      <c r="Q20" s="21"/>
      <c r="R20" s="21"/>
      <c r="S20" s="21"/>
      <c r="T20" s="22"/>
      <c r="U20" s="23"/>
      <c r="V20" s="21"/>
      <c r="W20" s="21"/>
      <c r="X20" s="21"/>
      <c r="Y20" s="22"/>
      <c r="Z20" s="17"/>
      <c r="AA20" s="57" t="s">
        <v>165</v>
      </c>
      <c r="AB20" s="57"/>
      <c r="AC20" s="57"/>
      <c r="AD20" s="57"/>
      <c r="AE20" s="57"/>
      <c r="AF20" s="57"/>
      <c r="AG20" s="57"/>
      <c r="AH20" s="57"/>
      <c r="AI20" s="57" t="s">
        <v>123</v>
      </c>
      <c r="AJ20" s="53">
        <v>-1.0615385E-2</v>
      </c>
      <c r="AK20" s="53">
        <v>-1.1384615000000001E-2</v>
      </c>
      <c r="AL20" s="17"/>
      <c r="AM20" s="17"/>
    </row>
    <row r="21" spans="1:39" ht="14.25" customHeight="1">
      <c r="AA21" s="54"/>
      <c r="AB21" s="54"/>
      <c r="AC21" s="54"/>
      <c r="AD21" s="54"/>
      <c r="AE21" s="54"/>
      <c r="AF21" s="54"/>
      <c r="AG21" s="54"/>
      <c r="AH21" s="54"/>
      <c r="AI21" s="54" t="s">
        <v>127</v>
      </c>
      <c r="AJ21" s="53">
        <v>2.4225599999999999E-4</v>
      </c>
      <c r="AK21" s="53">
        <v>7.8625600000000004E-4</v>
      </c>
    </row>
    <row r="22" spans="1:39" ht="14.25" customHeight="1">
      <c r="D22" s="41" t="s">
        <v>93</v>
      </c>
      <c r="E22" s="38">
        <f ca="1">IFERROR(__xludf.DUMMYFUNCTION("COUNTUNIQUE(A7:A20)"),13)</f>
        <v>13</v>
      </c>
      <c r="I22" s="41" t="s">
        <v>166</v>
      </c>
      <c r="J22" s="38">
        <f ca="1">IFERROR(__xludf.DUMMYFUNCTION("COUNTUNIQUE(F7:F20)"),12)</f>
        <v>12</v>
      </c>
      <c r="N22" s="41" t="s">
        <v>167</v>
      </c>
      <c r="O22" s="38">
        <f ca="1">IFERROR(__xludf.DUMMYFUNCTION("COUNTUNIQUE(K7:K20)"),13)</f>
        <v>13</v>
      </c>
      <c r="S22" s="41" t="s">
        <v>94</v>
      </c>
      <c r="T22" s="38">
        <f ca="1">IFERROR(__xludf.DUMMYFUNCTION("COUNTUNIQUE(P7:P20)"),11)</f>
        <v>11</v>
      </c>
      <c r="X22" s="41" t="s">
        <v>168</v>
      </c>
      <c r="Y22" s="38">
        <f ca="1">IFERROR(__xludf.DUMMYFUNCTION("COUNTUNIQUE(U7:U20)"),13)</f>
        <v>13</v>
      </c>
      <c r="AA22" s="54" t="s">
        <v>169</v>
      </c>
      <c r="AB22" s="54"/>
      <c r="AC22" s="54"/>
      <c r="AD22" s="54"/>
      <c r="AE22" s="54"/>
      <c r="AF22" s="54"/>
      <c r="AG22" s="54"/>
      <c r="AH22" s="54"/>
      <c r="AI22" s="54" t="s">
        <v>131</v>
      </c>
      <c r="AJ22" s="53">
        <v>13</v>
      </c>
      <c r="AK22" s="53">
        <v>13</v>
      </c>
    </row>
    <row r="23" spans="1:39" ht="14.25" customHeight="1">
      <c r="D23" s="30"/>
      <c r="I23" s="30"/>
      <c r="N23" s="30"/>
      <c r="S23" s="30"/>
      <c r="X23" s="30"/>
      <c r="AA23" s="65" t="s">
        <v>170</v>
      </c>
      <c r="AB23" s="65" t="s">
        <v>171</v>
      </c>
      <c r="AC23" s="65" t="s">
        <v>172</v>
      </c>
      <c r="AD23" s="65" t="s">
        <v>173</v>
      </c>
      <c r="AE23" s="65" t="s">
        <v>127</v>
      </c>
      <c r="AF23" s="54"/>
      <c r="AG23" s="54"/>
      <c r="AH23" s="54"/>
      <c r="AI23" s="54" t="s">
        <v>135</v>
      </c>
      <c r="AJ23" s="53">
        <v>0</v>
      </c>
      <c r="AK23" s="54"/>
    </row>
    <row r="24" spans="1:39" ht="14.25" customHeight="1">
      <c r="D24" s="41" t="s">
        <v>95</v>
      </c>
      <c r="E24" s="40">
        <f>MAX(E7:E20)</f>
        <v>1.4E-2</v>
      </c>
      <c r="I24" s="41" t="s">
        <v>174</v>
      </c>
      <c r="J24" s="40">
        <f>MAX(J7:J20)</f>
        <v>3.1999999999999994E-2</v>
      </c>
      <c r="N24" s="41" t="s">
        <v>175</v>
      </c>
      <c r="O24" s="40">
        <f>MAX(O7:O20)</f>
        <v>6.0000000000000001E-3</v>
      </c>
      <c r="S24" s="41" t="s">
        <v>96</v>
      </c>
      <c r="T24" s="17">
        <f>MAX(T7:T20)</f>
        <v>8.4000000000000005E-2</v>
      </c>
      <c r="X24" s="41" t="s">
        <v>176</v>
      </c>
      <c r="Y24" s="40">
        <f>MAX(Y7:Y20)</f>
        <v>2.6000000000000009E-2</v>
      </c>
      <c r="AA24" s="54" t="s">
        <v>5</v>
      </c>
      <c r="AB24" s="53">
        <v>13</v>
      </c>
      <c r="AC24" s="53">
        <v>-0.13800000000000001</v>
      </c>
      <c r="AD24" s="53">
        <v>-1.0615385E-2</v>
      </c>
      <c r="AE24" s="53">
        <v>2.4225599999999999E-4</v>
      </c>
      <c r="AF24" s="54"/>
      <c r="AG24" s="54"/>
      <c r="AH24" s="54"/>
      <c r="AI24" s="54" t="s">
        <v>139</v>
      </c>
      <c r="AJ24" s="53">
        <v>19</v>
      </c>
      <c r="AK24" s="54"/>
    </row>
    <row r="25" spans="1:39" ht="14.25" customHeight="1">
      <c r="D25" s="41" t="s">
        <v>97</v>
      </c>
      <c r="E25" s="40">
        <f>MIN(E7:E20)</f>
        <v>-4.8000000000000001E-2</v>
      </c>
      <c r="I25" s="41" t="s">
        <v>177</v>
      </c>
      <c r="J25" s="40">
        <f>MIN(J7:J20)</f>
        <v>-4.5999999999999999E-2</v>
      </c>
      <c r="N25" s="41" t="s">
        <v>178</v>
      </c>
      <c r="O25" s="40">
        <f>MIN(O7:O20)</f>
        <v>-9.1999999999999998E-2</v>
      </c>
      <c r="S25" s="41" t="s">
        <v>98</v>
      </c>
      <c r="T25" s="40">
        <f>MIN(T7:T20)</f>
        <v>-2.4E-2</v>
      </c>
      <c r="X25" s="41" t="s">
        <v>179</v>
      </c>
      <c r="Y25" s="40">
        <f>MIN(Y7:Y20)</f>
        <v>-6.8000000000000005E-2</v>
      </c>
      <c r="AA25" s="54" t="s">
        <v>113</v>
      </c>
      <c r="AB25" s="53">
        <v>12</v>
      </c>
      <c r="AC25" s="53">
        <v>-0.13600000000000001</v>
      </c>
      <c r="AD25" s="53">
        <v>-1.1333332999999999E-2</v>
      </c>
      <c r="AE25" s="53">
        <v>4.2424200000000002E-4</v>
      </c>
      <c r="AF25" s="54"/>
      <c r="AG25" s="54"/>
      <c r="AH25" s="54"/>
      <c r="AI25" s="54" t="s">
        <v>142</v>
      </c>
      <c r="AJ25" s="53">
        <v>8.6481551000000004E-2</v>
      </c>
      <c r="AK25" s="54"/>
    </row>
    <row r="26" spans="1:39" ht="14.25" customHeight="1">
      <c r="D26" s="41" t="s">
        <v>99</v>
      </c>
      <c r="E26" s="40">
        <f>E24-E25</f>
        <v>6.2E-2</v>
      </c>
      <c r="I26" s="41" t="s">
        <v>180</v>
      </c>
      <c r="J26" s="40">
        <f>J24-J25</f>
        <v>7.7999999999999986E-2</v>
      </c>
      <c r="N26" s="41" t="s">
        <v>181</v>
      </c>
      <c r="O26" s="40">
        <f>O24-O25</f>
        <v>9.8000000000000004E-2</v>
      </c>
      <c r="S26" s="41" t="s">
        <v>100</v>
      </c>
      <c r="T26" s="40">
        <f>T24-T25</f>
        <v>0.10800000000000001</v>
      </c>
      <c r="X26" s="41" t="s">
        <v>182</v>
      </c>
      <c r="Y26" s="40">
        <f>Y24-Y25</f>
        <v>9.4000000000000014E-2</v>
      </c>
      <c r="AA26" s="54" t="s">
        <v>114</v>
      </c>
      <c r="AB26" s="53">
        <v>13</v>
      </c>
      <c r="AC26" s="53">
        <v>-0.14799999999999999</v>
      </c>
      <c r="AD26" s="53">
        <v>-1.1384615000000001E-2</v>
      </c>
      <c r="AE26" s="53">
        <v>7.8625600000000004E-4</v>
      </c>
      <c r="AF26" s="54"/>
      <c r="AG26" s="54"/>
      <c r="AH26" s="54"/>
      <c r="AI26" s="54" t="s">
        <v>146</v>
      </c>
      <c r="AJ26" s="53">
        <v>0.465994256</v>
      </c>
      <c r="AK26" s="54"/>
    </row>
    <row r="27" spans="1:39" ht="14.25" customHeight="1">
      <c r="D27" s="30"/>
      <c r="I27" s="30"/>
      <c r="N27" s="30"/>
      <c r="S27" s="30"/>
      <c r="X27" s="30"/>
      <c r="AA27" s="54" t="s">
        <v>6</v>
      </c>
      <c r="AB27" s="53">
        <v>11</v>
      </c>
      <c r="AC27" s="53">
        <v>0.23799999999999999</v>
      </c>
      <c r="AD27" s="53">
        <v>2.1636364000000002E-2</v>
      </c>
      <c r="AE27" s="53">
        <v>1.310255E-3</v>
      </c>
      <c r="AF27" s="54"/>
      <c r="AG27" s="54"/>
      <c r="AH27" s="54"/>
      <c r="AI27" s="54" t="s">
        <v>150</v>
      </c>
      <c r="AJ27" s="53">
        <v>2.539483191</v>
      </c>
      <c r="AK27" s="54"/>
    </row>
    <row r="28" spans="1:39" ht="14.25" customHeight="1">
      <c r="D28" s="41" t="s">
        <v>101</v>
      </c>
      <c r="E28" s="40">
        <f>AVERAGE(E7:E20)</f>
        <v>-1.0615384615384613E-2</v>
      </c>
      <c r="I28" s="41" t="s">
        <v>183</v>
      </c>
      <c r="J28" s="40">
        <f>AVERAGE(J7:J20)</f>
        <v>-1.1333333333333334E-2</v>
      </c>
      <c r="N28" s="41" t="s">
        <v>184</v>
      </c>
      <c r="O28" s="40">
        <f>AVERAGE(O7:O20)</f>
        <v>-1.1384615384615385E-2</v>
      </c>
      <c r="S28" s="41" t="s">
        <v>102</v>
      </c>
      <c r="T28" s="40">
        <f>AVERAGE(T7:T20)</f>
        <v>2.1636363636363638E-2</v>
      </c>
      <c r="X28" s="41" t="s">
        <v>185</v>
      </c>
      <c r="Y28" s="40">
        <f>AVERAGE(Y7:Y20)</f>
        <v>-8.1538461538461539E-3</v>
      </c>
      <c r="AA28" s="66" t="s">
        <v>115</v>
      </c>
      <c r="AB28" s="64">
        <v>13</v>
      </c>
      <c r="AC28" s="64">
        <v>-0.106</v>
      </c>
      <c r="AD28" s="64">
        <v>-8.1538459999999993E-3</v>
      </c>
      <c r="AE28" s="64">
        <v>5.4697399999999998E-4</v>
      </c>
      <c r="AF28" s="54"/>
      <c r="AG28" s="54"/>
      <c r="AH28" s="54"/>
      <c r="AI28" s="54" t="s">
        <v>154</v>
      </c>
      <c r="AJ28" s="53">
        <v>0.93198851100000002</v>
      </c>
      <c r="AK28" s="54"/>
    </row>
    <row r="29" spans="1:39" ht="14.25" customHeight="1">
      <c r="D29" s="41" t="s">
        <v>103</v>
      </c>
      <c r="E29" s="38">
        <f>_xlfn.STDEV.S(E7:E20)</f>
        <v>1.5564588342015677E-2</v>
      </c>
      <c r="I29" s="41" t="s">
        <v>186</v>
      </c>
      <c r="J29" s="38">
        <f>_xlfn.STDEV.S(J7:J20)</f>
        <v>2.0597146021777483E-2</v>
      </c>
      <c r="N29" s="41" t="s">
        <v>187</v>
      </c>
      <c r="O29" s="38">
        <f>_xlfn.STDEV.S(O7:O20)</f>
        <v>2.8040264090347121E-2</v>
      </c>
      <c r="S29" s="41" t="s">
        <v>104</v>
      </c>
      <c r="T29" s="38">
        <f>_xlfn.STDEV.S(T7:T20)</f>
        <v>3.6197438382495319E-2</v>
      </c>
      <c r="X29" s="41" t="s">
        <v>188</v>
      </c>
      <c r="Y29" s="38">
        <f>_xlfn.STDEV.S(Y7:Y20)</f>
        <v>2.3387482955084311E-2</v>
      </c>
      <c r="AA29" s="54"/>
      <c r="AB29" s="54"/>
      <c r="AC29" s="54"/>
      <c r="AD29" s="54"/>
      <c r="AE29" s="54"/>
      <c r="AF29" s="54"/>
      <c r="AG29" s="54"/>
      <c r="AH29" s="54"/>
      <c r="AI29" s="66" t="s">
        <v>158</v>
      </c>
      <c r="AJ29" s="64">
        <v>2.8609346059999998</v>
      </c>
      <c r="AK29" s="66"/>
    </row>
    <row r="30" spans="1:39" ht="14.25" customHeight="1">
      <c r="D30" s="41" t="s">
        <v>105</v>
      </c>
      <c r="E30" s="38">
        <f ca="1">E29/(SQRT(E22))</f>
        <v>4.3168401037405046E-3</v>
      </c>
      <c r="I30" s="41" t="s">
        <v>189</v>
      </c>
      <c r="J30" s="38">
        <f ca="1">J29/(SQRT(J22))</f>
        <v>5.9458839001056297E-3</v>
      </c>
      <c r="N30" s="41" t="s">
        <v>190</v>
      </c>
      <c r="O30" s="38">
        <f ca="1">O29/(SQRT(O22))</f>
        <v>7.7769699965613975E-3</v>
      </c>
      <c r="S30" s="41" t="s">
        <v>106</v>
      </c>
      <c r="T30" s="38">
        <f ca="1">T29/(SQRT(T22))</f>
        <v>1.0913938316976913E-2</v>
      </c>
      <c r="X30" s="41" t="s">
        <v>191</v>
      </c>
      <c r="Y30" s="38">
        <f ca="1">Y29/(SQRT(Y22))</f>
        <v>6.486520692199735E-3</v>
      </c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</row>
    <row r="31" spans="1:39" ht="14.25" customHeight="1">
      <c r="AA31" s="54" t="s">
        <v>192</v>
      </c>
      <c r="AB31" s="54"/>
      <c r="AC31" s="54"/>
      <c r="AD31" s="54"/>
      <c r="AE31" s="54"/>
      <c r="AF31" s="54"/>
      <c r="AG31" s="54"/>
      <c r="AH31" s="67"/>
      <c r="AI31" s="65"/>
      <c r="AJ31" s="65" t="s">
        <v>5</v>
      </c>
      <c r="AK31" s="65" t="s">
        <v>6</v>
      </c>
    </row>
    <row r="32" spans="1:39" ht="14.25" customHeight="1">
      <c r="AA32" s="65" t="s">
        <v>193</v>
      </c>
      <c r="AB32" s="65" t="s">
        <v>194</v>
      </c>
      <c r="AC32" s="65" t="s">
        <v>139</v>
      </c>
      <c r="AD32" s="65" t="s">
        <v>195</v>
      </c>
      <c r="AE32" s="65" t="s">
        <v>196</v>
      </c>
      <c r="AF32" s="65" t="s">
        <v>197</v>
      </c>
      <c r="AG32" s="65" t="s">
        <v>198</v>
      </c>
      <c r="AH32" s="54"/>
      <c r="AI32" s="54" t="s">
        <v>123</v>
      </c>
      <c r="AJ32" s="53">
        <v>-1.0615385E-2</v>
      </c>
      <c r="AK32" s="53">
        <v>2.1636364000000002E-2</v>
      </c>
    </row>
    <row r="33" spans="27:37" ht="14.25" customHeight="1">
      <c r="AA33" s="54" t="s">
        <v>199</v>
      </c>
      <c r="AB33" s="53">
        <v>9.3484899999999992E-3</v>
      </c>
      <c r="AC33" s="53">
        <v>4</v>
      </c>
      <c r="AD33" s="53">
        <v>2.337123E-3</v>
      </c>
      <c r="AE33" s="53">
        <v>3.6323319000000001</v>
      </c>
      <c r="AF33" s="53">
        <v>1.0506145999999999E-2</v>
      </c>
      <c r="AG33" s="53">
        <v>2.5335832690000002</v>
      </c>
      <c r="AH33" s="54"/>
      <c r="AI33" s="54" t="s">
        <v>127</v>
      </c>
      <c r="AJ33" s="53">
        <v>2.4225599999999999E-4</v>
      </c>
      <c r="AK33" s="53">
        <v>1.310255E-3</v>
      </c>
    </row>
    <row r="34" spans="27:37" ht="14.25" customHeight="1">
      <c r="AA34" s="54" t="s">
        <v>200</v>
      </c>
      <c r="AB34" s="53">
        <v>3.6675058000000003E-2</v>
      </c>
      <c r="AC34" s="53">
        <v>57</v>
      </c>
      <c r="AD34" s="53">
        <v>6.4342200000000005E-4</v>
      </c>
      <c r="AE34" s="54"/>
      <c r="AF34" s="54"/>
      <c r="AG34" s="54"/>
      <c r="AH34" s="54"/>
      <c r="AI34" s="54" t="s">
        <v>131</v>
      </c>
      <c r="AJ34" s="53">
        <v>13</v>
      </c>
      <c r="AK34" s="53">
        <v>11</v>
      </c>
    </row>
    <row r="35" spans="27:37" ht="14.25" customHeight="1">
      <c r="AA35" s="54"/>
      <c r="AB35" s="54"/>
      <c r="AC35" s="54"/>
      <c r="AD35" s="54"/>
      <c r="AE35" s="54"/>
      <c r="AF35" s="54"/>
      <c r="AG35" s="54"/>
      <c r="AH35" s="54"/>
      <c r="AI35" s="54" t="s">
        <v>135</v>
      </c>
      <c r="AJ35" s="53">
        <v>0</v>
      </c>
      <c r="AK35" s="54"/>
    </row>
    <row r="36" spans="27:37" ht="14.25" customHeight="1">
      <c r="AA36" s="66" t="s">
        <v>201</v>
      </c>
      <c r="AB36" s="64">
        <v>4.6023547999999997E-2</v>
      </c>
      <c r="AC36" s="64">
        <v>61</v>
      </c>
      <c r="AD36" s="66"/>
      <c r="AE36" s="66"/>
      <c r="AF36" s="66"/>
      <c r="AG36" s="66"/>
      <c r="AH36" s="54"/>
      <c r="AI36" s="54" t="s">
        <v>139</v>
      </c>
      <c r="AJ36" s="53">
        <v>13</v>
      </c>
      <c r="AK36" s="54"/>
    </row>
    <row r="37" spans="27:37" ht="14.25" customHeight="1">
      <c r="AA37" s="54"/>
      <c r="AB37" s="54"/>
      <c r="AC37" s="54"/>
      <c r="AD37" s="54"/>
      <c r="AE37" s="54"/>
      <c r="AF37" s="54"/>
      <c r="AG37" s="54"/>
      <c r="AH37" s="54"/>
      <c r="AI37" s="54" t="s">
        <v>142</v>
      </c>
      <c r="AJ37" s="53">
        <v>-2.7479497359999998</v>
      </c>
      <c r="AK37" s="54"/>
    </row>
    <row r="38" spans="27:37" ht="14.25" customHeight="1">
      <c r="AA38" s="54"/>
      <c r="AB38" s="54"/>
      <c r="AC38" s="54"/>
      <c r="AD38" s="54"/>
      <c r="AE38" s="54"/>
      <c r="AF38" s="54"/>
      <c r="AG38" s="54"/>
      <c r="AH38" s="54"/>
      <c r="AI38" s="54" t="s">
        <v>146</v>
      </c>
      <c r="AJ38" s="53">
        <v>8.3013779999999999E-3</v>
      </c>
      <c r="AK38" s="54"/>
    </row>
    <row r="39" spans="27:37" ht="14.25" customHeight="1">
      <c r="AA39" s="54"/>
      <c r="AB39" s="54"/>
      <c r="AC39" s="54"/>
      <c r="AD39" s="54"/>
      <c r="AE39" s="54"/>
      <c r="AF39" s="54"/>
      <c r="AG39" s="54"/>
      <c r="AH39" s="54"/>
      <c r="AI39" s="54" t="s">
        <v>150</v>
      </c>
      <c r="AJ39" s="53">
        <v>2.6503088379999999</v>
      </c>
      <c r="AK39" s="54"/>
    </row>
    <row r="40" spans="27:37" ht="14.25" customHeight="1">
      <c r="AA40" s="54"/>
      <c r="AB40" s="54"/>
      <c r="AC40" s="54"/>
      <c r="AD40" s="54"/>
      <c r="AE40" s="54"/>
      <c r="AF40" s="54"/>
      <c r="AG40" s="54"/>
      <c r="AH40" s="54"/>
      <c r="AI40" s="54" t="s">
        <v>154</v>
      </c>
      <c r="AJ40" s="53">
        <v>1.6602756999999999E-2</v>
      </c>
      <c r="AK40" s="54"/>
    </row>
    <row r="41" spans="27:37" ht="14.25" customHeight="1">
      <c r="AA41" s="54"/>
      <c r="AB41" s="54"/>
      <c r="AC41" s="54"/>
      <c r="AD41" s="54"/>
      <c r="AE41" s="54"/>
      <c r="AF41" s="54"/>
      <c r="AG41" s="54"/>
      <c r="AH41" s="54"/>
      <c r="AI41" s="66" t="s">
        <v>158</v>
      </c>
      <c r="AJ41" s="64">
        <v>3.012275839</v>
      </c>
      <c r="AK41" s="66"/>
    </row>
    <row r="42" spans="27:37" ht="14.25" customHeight="1"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</row>
    <row r="43" spans="27:37" ht="14.25" customHeight="1">
      <c r="AA43" s="54"/>
      <c r="AB43" s="54"/>
      <c r="AC43" s="54"/>
      <c r="AD43" s="54"/>
      <c r="AE43" s="54"/>
      <c r="AF43" s="54"/>
      <c r="AG43" s="54"/>
      <c r="AH43" s="67"/>
      <c r="AI43" s="65"/>
      <c r="AJ43" s="65" t="s">
        <v>5</v>
      </c>
      <c r="AK43" s="65" t="s">
        <v>115</v>
      </c>
    </row>
    <row r="44" spans="27:37" ht="14.25" customHeight="1">
      <c r="AA44" s="54"/>
      <c r="AB44" s="54"/>
      <c r="AC44" s="54"/>
      <c r="AD44" s="54"/>
      <c r="AE44" s="54"/>
      <c r="AF44" s="54"/>
      <c r="AG44" s="54"/>
      <c r="AH44" s="54"/>
      <c r="AI44" s="54" t="s">
        <v>123</v>
      </c>
      <c r="AJ44" s="53">
        <v>-1.0615385E-2</v>
      </c>
      <c r="AK44" s="53">
        <v>-8.1538459999999993E-3</v>
      </c>
    </row>
    <row r="45" spans="27:37" ht="14.25" customHeight="1">
      <c r="AA45" s="54"/>
      <c r="AB45" s="54"/>
      <c r="AC45" s="54"/>
      <c r="AD45" s="54"/>
      <c r="AE45" s="54"/>
      <c r="AF45" s="54"/>
      <c r="AG45" s="54"/>
      <c r="AH45" s="54"/>
      <c r="AI45" s="54" t="s">
        <v>127</v>
      </c>
      <c r="AJ45" s="53">
        <v>2.4225599999999999E-4</v>
      </c>
      <c r="AK45" s="53">
        <v>5.4697399999999998E-4</v>
      </c>
    </row>
    <row r="46" spans="27:37" ht="14.25" customHeight="1">
      <c r="AA46" s="54"/>
      <c r="AB46" s="54"/>
      <c r="AC46" s="54"/>
      <c r="AD46" s="54"/>
      <c r="AE46" s="54"/>
      <c r="AF46" s="54"/>
      <c r="AG46" s="54"/>
      <c r="AH46" s="54"/>
      <c r="AI46" s="54" t="s">
        <v>131</v>
      </c>
      <c r="AJ46" s="53">
        <v>13</v>
      </c>
      <c r="AK46" s="53">
        <v>13</v>
      </c>
    </row>
    <row r="47" spans="27:37" ht="14.25" customHeight="1">
      <c r="AA47" s="54"/>
      <c r="AB47" s="54"/>
      <c r="AC47" s="54"/>
      <c r="AD47" s="54"/>
      <c r="AE47" s="54"/>
      <c r="AF47" s="54"/>
      <c r="AG47" s="54"/>
      <c r="AH47" s="54"/>
      <c r="AI47" s="54" t="s">
        <v>135</v>
      </c>
      <c r="AJ47" s="53">
        <v>0</v>
      </c>
      <c r="AK47" s="54"/>
    </row>
    <row r="48" spans="27:37" ht="14.25" customHeight="1">
      <c r="AA48" s="54"/>
      <c r="AB48" s="54"/>
      <c r="AC48" s="54"/>
      <c r="AD48" s="54"/>
      <c r="AE48" s="54"/>
      <c r="AF48" s="54"/>
      <c r="AG48" s="54"/>
      <c r="AH48" s="54"/>
      <c r="AI48" s="54" t="s">
        <v>139</v>
      </c>
      <c r="AJ48" s="53">
        <v>21</v>
      </c>
      <c r="AK48" s="54"/>
    </row>
    <row r="49" spans="27:37" ht="14.25" customHeight="1">
      <c r="AA49" s="54"/>
      <c r="AB49" s="54"/>
      <c r="AC49" s="54"/>
      <c r="AD49" s="54"/>
      <c r="AE49" s="54"/>
      <c r="AF49" s="54"/>
      <c r="AG49" s="54"/>
      <c r="AH49" s="54"/>
      <c r="AI49" s="54" t="s">
        <v>142</v>
      </c>
      <c r="AJ49" s="53">
        <v>-0.31591940099999999</v>
      </c>
      <c r="AK49" s="54"/>
    </row>
    <row r="50" spans="27:37" ht="14.25" customHeight="1">
      <c r="AA50" s="54"/>
      <c r="AB50" s="54"/>
      <c r="AC50" s="54"/>
      <c r="AD50" s="54"/>
      <c r="AE50" s="54"/>
      <c r="AF50" s="54"/>
      <c r="AG50" s="54"/>
      <c r="AH50" s="54"/>
      <c r="AI50" s="54" t="s">
        <v>146</v>
      </c>
      <c r="AJ50" s="53">
        <v>0.37759106100000001</v>
      </c>
      <c r="AK50" s="54"/>
    </row>
    <row r="51" spans="27:37" ht="14.25" customHeight="1">
      <c r="AA51" s="54"/>
      <c r="AB51" s="54"/>
      <c r="AC51" s="54"/>
      <c r="AD51" s="54"/>
      <c r="AE51" s="54"/>
      <c r="AF51" s="54"/>
      <c r="AG51" s="54"/>
      <c r="AH51" s="54"/>
      <c r="AI51" s="54" t="s">
        <v>150</v>
      </c>
      <c r="AJ51" s="53">
        <v>2.5176480159999999</v>
      </c>
      <c r="AK51" s="54"/>
    </row>
    <row r="52" spans="27:37" ht="14.25" customHeight="1">
      <c r="AA52" s="54"/>
      <c r="AB52" s="54"/>
      <c r="AC52" s="54"/>
      <c r="AD52" s="54"/>
      <c r="AE52" s="54"/>
      <c r="AF52" s="54"/>
      <c r="AG52" s="54"/>
      <c r="AH52" s="54"/>
      <c r="AI52" s="54" t="s">
        <v>154</v>
      </c>
      <c r="AJ52" s="53">
        <v>0.75518212200000001</v>
      </c>
      <c r="AK52" s="54"/>
    </row>
    <row r="53" spans="27:37" ht="14.25" customHeight="1">
      <c r="AA53" s="54"/>
      <c r="AB53" s="54"/>
      <c r="AC53" s="54"/>
      <c r="AD53" s="54"/>
      <c r="AE53" s="54"/>
      <c r="AF53" s="54"/>
      <c r="AG53" s="54"/>
      <c r="AH53" s="54"/>
      <c r="AI53" s="66" t="s">
        <v>158</v>
      </c>
      <c r="AJ53" s="64">
        <v>2.8313595579999999</v>
      </c>
      <c r="AK53" s="66"/>
    </row>
    <row r="54" spans="27:37" ht="14.25" customHeight="1"/>
    <row r="55" spans="27:37" ht="14.25" customHeight="1"/>
    <row r="56" spans="27:37" ht="14.25" customHeight="1"/>
    <row r="57" spans="27:37" ht="14.25" customHeight="1"/>
    <row r="58" spans="27:37" ht="14.25" customHeight="1"/>
    <row r="59" spans="27:37" ht="14.25" customHeight="1"/>
    <row r="60" spans="27:37" ht="14.25" customHeight="1"/>
    <row r="61" spans="27:37" ht="14.25" customHeight="1"/>
    <row r="62" spans="27:37" ht="14.25" customHeight="1"/>
    <row r="63" spans="27:37" ht="14.25" customHeight="1"/>
    <row r="64" spans="27:37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</sheetData>
  <mergeCells count="5">
    <mergeCell ref="A5:E5"/>
    <mergeCell ref="F5:J5"/>
    <mergeCell ref="K5:O5"/>
    <mergeCell ref="P5:T5"/>
    <mergeCell ref="U5:Y5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All_crinotocin_vs_ASW</vt:lpstr>
      <vt:lpstr>Comparison_NPs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Aleotti</dc:creator>
  <cp:lastModifiedBy>Alessandra Aleotti</cp:lastModifiedBy>
  <dcterms:created xsi:type="dcterms:W3CDTF">2022-01-23T10:23:21Z</dcterms:created>
  <dcterms:modified xsi:type="dcterms:W3CDTF">2022-04-23T11:35:04Z</dcterms:modified>
</cp:coreProperties>
</file>