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julenecarvalho/Dropbox/MASTER/7_RESEARCH_Master/Papers/4_Accepted/2021_2007_CTR_IUGR/*_Published_FDT_2021/"/>
    </mc:Choice>
  </mc:AlternateContent>
  <xr:revisionPtr revIDLastSave="0" documentId="8_{69842C40-A20F-C940-9583-7F2CAD1262E7}" xr6:coauthVersionLast="47" xr6:coauthVersionMax="47" xr10:uidLastSave="{00000000-0000-0000-0000-000000000000}"/>
  <bookViews>
    <workbookView xWindow="0" yWindow="460" windowWidth="25600" windowHeight="14480" xr2:uid="{00000000-000D-0000-FFFF-FFFF00000000}"/>
  </bookViews>
  <sheets>
    <sheet name="Heart, Chest and CTR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3" l="1"/>
  <c r="X42" i="3" s="1"/>
  <c r="S42" i="3"/>
  <c r="S37" i="3"/>
  <c r="X37" i="3"/>
  <c r="S32" i="3"/>
  <c r="X32" i="3"/>
  <c r="T24" i="3"/>
  <c r="H24" i="3"/>
  <c r="G24" i="3"/>
  <c r="L24" i="3"/>
  <c r="S24" i="3"/>
  <c r="X24" i="3"/>
  <c r="S19" i="3"/>
  <c r="X19" i="3"/>
  <c r="S14" i="3"/>
  <c r="X14" i="3"/>
  <c r="G42" i="3"/>
  <c r="L42" i="3"/>
  <c r="G37" i="3"/>
  <c r="L37" i="3"/>
  <c r="G32" i="3"/>
  <c r="L32" i="3"/>
  <c r="G19" i="3"/>
  <c r="L19" i="3"/>
  <c r="E14" i="3"/>
  <c r="G14" i="3"/>
  <c r="L14" i="3" s="1"/>
</calcChain>
</file>

<file path=xl/sharedStrings.xml><?xml version="1.0" encoding="utf-8"?>
<sst xmlns="http://schemas.openxmlformats.org/spreadsheetml/2006/main" count="153" uniqueCount="39">
  <si>
    <t>LN of Biparietal Diameter</t>
  </si>
  <si>
    <t>Multiplier M</t>
  </si>
  <si>
    <t>Intercept C</t>
  </si>
  <si>
    <t>Computed Ln of predicted STRUCTURE</t>
  </si>
  <si>
    <t>Z Score</t>
  </si>
  <si>
    <t>Enter measured BIPARIETAL</t>
  </si>
  <si>
    <t>Enter measured</t>
  </si>
  <si>
    <t>Enter measured FEMUR</t>
  </si>
  <si>
    <t>Enter GESTATIONAL AGE</t>
  </si>
  <si>
    <t>in weeks</t>
  </si>
  <si>
    <t>Biparietal Diameter</t>
  </si>
  <si>
    <t>Gestational Age</t>
  </si>
  <si>
    <t>Multiplier:</t>
  </si>
  <si>
    <t>Intercept:</t>
  </si>
  <si>
    <t>Predicted LN of</t>
  </si>
  <si>
    <t>Predicted length</t>
  </si>
  <si>
    <t>Root MSE</t>
  </si>
  <si>
    <t>M</t>
  </si>
  <si>
    <t>C</t>
  </si>
  <si>
    <t>3 vessel Isthmus</t>
  </si>
  <si>
    <t>of 3 VI (mm)</t>
  </si>
  <si>
    <t>Ln of Gestational</t>
  </si>
  <si>
    <t>Age</t>
  </si>
  <si>
    <t>Heart Circumference</t>
  </si>
  <si>
    <t>Chest Circumference</t>
  </si>
  <si>
    <t>Heart/Chest Ratio * 100</t>
  </si>
  <si>
    <t>DIAMETER in millimeters</t>
  </si>
  <si>
    <t>STRUCTURE in millimetres</t>
  </si>
  <si>
    <t>LENGTH in millimeters</t>
  </si>
  <si>
    <t xml:space="preserve"> HEART/CHEST RATIO (*100)</t>
  </si>
  <si>
    <t>HEART/CHEST RATIO( * 100)</t>
  </si>
  <si>
    <t>HEART/CHEST RATIO (* 100)</t>
  </si>
  <si>
    <t>Salvi S et al</t>
  </si>
  <si>
    <t>Z score calculations for heart and chest dimensions and cardio-thoracic ratio in the fetus</t>
  </si>
  <si>
    <t>Enter measured HEAD</t>
  </si>
  <si>
    <t>CIRCUMFERENCE in millimeters</t>
  </si>
  <si>
    <t>Femur Lenght</t>
  </si>
  <si>
    <t>Head Circumference</t>
  </si>
  <si>
    <t>Is cardiomegaly an indication of ‘heart-sparing effect’ in small fetuses?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</si>
</sst>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0"/>
      <color indexed="16"/>
      <name val="Arial"/>
    </font>
    <font>
      <b/>
      <sz val="10"/>
      <color indexed="48"/>
      <name val="Arial"/>
    </font>
    <font>
      <b/>
      <sz val="10"/>
      <color indexed="8"/>
      <name val="Arial"/>
    </font>
    <font>
      <sz val="10"/>
      <color indexed="8"/>
      <name val="Arial"/>
    </font>
    <font>
      <sz val="8"/>
      <name val="Arial"/>
    </font>
    <font>
      <sz val="10"/>
      <name val="Arial"/>
    </font>
    <font>
      <b/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2" borderId="0" xfId="0" applyFont="1" applyFill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4" xfId="0" applyFont="1" applyFill="1" applyBorder="1" applyAlignment="1"/>
    <xf numFmtId="0" fontId="2" fillId="2" borderId="5" xfId="0" applyFont="1" applyFill="1" applyBorder="1" applyAlignment="1"/>
    <xf numFmtId="0" fontId="4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4" fillId="3" borderId="8" xfId="0" applyFont="1" applyFill="1" applyBorder="1" applyAlignment="1"/>
    <xf numFmtId="2" fontId="9" fillId="3" borderId="9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12" xfId="0" applyFill="1" applyBorder="1"/>
    <xf numFmtId="2" fontId="10" fillId="3" borderId="11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4" xfId="0" applyFont="1" applyBorder="1" applyAlignment="1"/>
    <xf numFmtId="0" fontId="13" fillId="0" borderId="3" xfId="0" applyFont="1" applyBorder="1" applyAlignment="1"/>
    <xf numFmtId="0" fontId="13" fillId="0" borderId="0" xfId="0" applyFont="1" applyBorder="1" applyAlignment="1"/>
    <xf numFmtId="0" fontId="0" fillId="2" borderId="3" xfId="0" applyFill="1" applyBorder="1" applyAlignment="1"/>
    <xf numFmtId="0" fontId="0" fillId="0" borderId="0" xfId="0" applyBorder="1" applyAlignment="1"/>
    <xf numFmtId="0" fontId="0" fillId="0" borderId="4" xfId="0" applyBorder="1" applyAlignment="1"/>
  </cellXfs>
  <cellStyles count="1">
    <cellStyle name="Normal" xfId="0" builtinId="0"/>
  </cellStyles>
  <dxfs count="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2"/>
  <sheetViews>
    <sheetView tabSelected="1" zoomScale="80" zoomScaleNormal="80" zoomScalePageLayoutView="125" workbookViewId="0">
      <selection activeCell="B2" sqref="B2:L3"/>
    </sheetView>
  </sheetViews>
  <sheetFormatPr baseColWidth="10" defaultColWidth="9.1640625" defaultRowHeight="13" x14ac:dyDescent="0.15"/>
  <cols>
    <col min="1" max="1" width="9.1640625" style="33"/>
    <col min="2" max="2" width="31.83203125" style="1" customWidth="1"/>
    <col min="3" max="7" width="31.1640625" style="1" hidden="1" customWidth="1"/>
    <col min="8" max="8" width="31.83203125" style="1" customWidth="1"/>
    <col min="9" max="10" width="9.1640625" style="1" customWidth="1"/>
    <col min="11" max="11" width="9.1640625" style="1" hidden="1" customWidth="1"/>
    <col min="12" max="12" width="13.5" style="1" customWidth="1"/>
    <col min="13" max="13" width="9.1640625" style="33"/>
    <col min="14" max="14" width="31.83203125" style="1" customWidth="1"/>
    <col min="15" max="19" width="31.1640625" style="1" hidden="1" customWidth="1"/>
    <col min="20" max="20" width="31.83203125" style="1" customWidth="1"/>
    <col min="21" max="23" width="9.1640625" style="1" hidden="1" customWidth="1"/>
    <col min="24" max="24" width="13.5" style="1" customWidth="1"/>
    <col min="25" max="16384" width="9.1640625" style="33"/>
  </cols>
  <sheetData>
    <row r="1" spans="2:24" x14ac:dyDescent="0.15">
      <c r="B1" s="35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2:24" x14ac:dyDescent="0.15">
      <c r="B2" s="44" t="s">
        <v>33</v>
      </c>
      <c r="C2" s="45"/>
      <c r="D2" s="45"/>
      <c r="E2" s="45"/>
      <c r="F2" s="45"/>
      <c r="G2" s="45"/>
      <c r="H2" s="45"/>
      <c r="I2" s="46"/>
      <c r="J2" s="46"/>
      <c r="K2" s="46"/>
      <c r="L2" s="47"/>
    </row>
    <row r="3" spans="2:24" x14ac:dyDescent="0.15">
      <c r="B3" s="48"/>
      <c r="C3" s="49"/>
      <c r="D3" s="49"/>
      <c r="E3" s="49"/>
      <c r="F3" s="49"/>
      <c r="G3" s="49"/>
      <c r="H3" s="49"/>
      <c r="I3" s="46"/>
      <c r="J3" s="46"/>
      <c r="K3" s="46"/>
      <c r="L3" s="47"/>
    </row>
    <row r="4" spans="2:24" x14ac:dyDescent="0.15">
      <c r="B4" s="4"/>
      <c r="C4" s="34"/>
      <c r="D4" s="34"/>
      <c r="E4" s="34"/>
      <c r="F4" s="34"/>
      <c r="G4" s="34"/>
      <c r="H4" s="34"/>
      <c r="I4" s="34"/>
      <c r="J4" s="34"/>
      <c r="K4" s="34"/>
      <c r="L4" s="38"/>
    </row>
    <row r="5" spans="2:24" x14ac:dyDescent="0.15">
      <c r="B5" s="50" t="s">
        <v>38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24" x14ac:dyDescent="0.15">
      <c r="B6" s="39" t="s">
        <v>32</v>
      </c>
      <c r="C6" s="34"/>
      <c r="D6" s="34"/>
      <c r="E6" s="34"/>
      <c r="F6" s="34"/>
      <c r="G6" s="34"/>
      <c r="H6" s="34"/>
      <c r="I6" s="34"/>
      <c r="J6" s="34"/>
      <c r="K6" s="34"/>
      <c r="L6" s="38"/>
    </row>
    <row r="7" spans="2:24" ht="14" thickBot="1" x14ac:dyDescent="0.2">
      <c r="B7" s="40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2:24" ht="14" thickBot="1" x14ac:dyDescent="0.2"/>
    <row r="9" spans="2:24" x14ac:dyDescent="0.15">
      <c r="B9" s="12" t="s">
        <v>10</v>
      </c>
      <c r="C9" s="2"/>
      <c r="D9" s="2"/>
      <c r="E9" s="2"/>
      <c r="F9" s="2"/>
      <c r="G9" s="2"/>
      <c r="H9" s="2"/>
      <c r="I9" s="2"/>
      <c r="J9" s="2"/>
      <c r="K9" s="2"/>
      <c r="L9" s="3"/>
      <c r="N9" s="12" t="s">
        <v>36</v>
      </c>
      <c r="O9" s="2"/>
      <c r="P9" s="2"/>
      <c r="Q9" s="2"/>
      <c r="R9" s="2"/>
      <c r="S9" s="2"/>
      <c r="T9" s="2"/>
      <c r="U9" s="2"/>
      <c r="V9" s="2"/>
      <c r="W9" s="2"/>
      <c r="X9" s="3"/>
    </row>
    <row r="10" spans="2:24" ht="14" thickBot="1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  <c r="N10" s="4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2:24" ht="14" thickBot="1" x14ac:dyDescent="0.2">
      <c r="B11" s="13" t="s">
        <v>23</v>
      </c>
      <c r="C11" s="14"/>
      <c r="D11" s="15"/>
      <c r="E11" s="14"/>
      <c r="F11" s="16"/>
      <c r="G11" s="17"/>
      <c r="H11" s="17"/>
      <c r="I11" s="17"/>
      <c r="J11" s="17"/>
      <c r="K11" s="17"/>
      <c r="L11" s="18"/>
      <c r="N11" s="13" t="s">
        <v>23</v>
      </c>
      <c r="O11" s="14"/>
      <c r="P11" s="15"/>
      <c r="Q11" s="14"/>
      <c r="R11" s="16"/>
      <c r="S11" s="17"/>
      <c r="T11" s="17"/>
      <c r="U11" s="17"/>
      <c r="V11" s="17"/>
      <c r="W11" s="17"/>
      <c r="X11" s="18"/>
    </row>
    <row r="12" spans="2:24" x14ac:dyDescent="0.15">
      <c r="B12" s="19" t="s">
        <v>5</v>
      </c>
      <c r="C12" s="20" t="s">
        <v>0</v>
      </c>
      <c r="D12" s="20" t="s">
        <v>1</v>
      </c>
      <c r="E12" s="20" t="s">
        <v>2</v>
      </c>
      <c r="F12" s="21" t="s">
        <v>3</v>
      </c>
      <c r="G12" s="20"/>
      <c r="H12" s="20" t="s">
        <v>6</v>
      </c>
      <c r="I12" s="22"/>
      <c r="J12" s="22"/>
      <c r="K12" s="22" t="s">
        <v>16</v>
      </c>
      <c r="L12" s="19" t="s">
        <v>4</v>
      </c>
      <c r="N12" s="19" t="s">
        <v>7</v>
      </c>
      <c r="O12" s="20"/>
      <c r="P12" s="20" t="s">
        <v>12</v>
      </c>
      <c r="Q12" s="20" t="s">
        <v>13</v>
      </c>
      <c r="R12" s="21"/>
      <c r="S12" s="20"/>
      <c r="T12" s="20" t="s">
        <v>6</v>
      </c>
      <c r="U12" s="22"/>
      <c r="V12" s="22"/>
      <c r="W12" s="22" t="s">
        <v>16</v>
      </c>
      <c r="X12" s="19" t="s">
        <v>4</v>
      </c>
    </row>
    <row r="13" spans="2:24" ht="14" thickBot="1" x14ac:dyDescent="0.2">
      <c r="B13" s="23" t="s">
        <v>26</v>
      </c>
      <c r="C13" s="24"/>
      <c r="D13" s="24"/>
      <c r="E13" s="24"/>
      <c r="F13" s="25"/>
      <c r="G13" s="24"/>
      <c r="H13" s="24" t="s">
        <v>27</v>
      </c>
      <c r="I13" s="26"/>
      <c r="J13" s="26"/>
      <c r="K13" s="26"/>
      <c r="L13" s="23"/>
      <c r="N13" s="23" t="s">
        <v>28</v>
      </c>
      <c r="O13" s="24"/>
      <c r="P13" s="24" t="s">
        <v>17</v>
      </c>
      <c r="Q13" s="24" t="s">
        <v>18</v>
      </c>
      <c r="R13" s="25"/>
      <c r="S13" s="24"/>
      <c r="T13" s="24" t="s">
        <v>27</v>
      </c>
      <c r="U13" s="26"/>
      <c r="V13" s="26"/>
      <c r="W13" s="26"/>
      <c r="X13" s="23"/>
    </row>
    <row r="14" spans="2:24" ht="14" thickBot="1" x14ac:dyDescent="0.2">
      <c r="B14" s="27">
        <v>46</v>
      </c>
      <c r="C14" s="28"/>
      <c r="D14" s="28">
        <v>0.1709437</v>
      </c>
      <c r="E14" s="28">
        <f>-1.6265</f>
        <v>-1.6265000000000001</v>
      </c>
      <c r="F14" s="29"/>
      <c r="G14" s="28">
        <f>B14*D14+E14</f>
        <v>6.2369102000000005</v>
      </c>
      <c r="H14" s="28">
        <v>80</v>
      </c>
      <c r="I14" s="30"/>
      <c r="J14" s="30"/>
      <c r="K14" s="31">
        <v>0.76470000000000005</v>
      </c>
      <c r="L14" s="32">
        <f>+((H14/10)-(G14))/K14</f>
        <v>2.3055967045900343</v>
      </c>
      <c r="N14" s="27">
        <v>22</v>
      </c>
      <c r="O14" s="28"/>
      <c r="P14" s="28">
        <v>0.20941219999999999</v>
      </c>
      <c r="Q14" s="28">
        <v>-3.4099999999999998E-2</v>
      </c>
      <c r="R14" s="29"/>
      <c r="S14" s="28">
        <f>N14*P14+Q14</f>
        <v>4.5729684000000006</v>
      </c>
      <c r="T14" s="28">
        <v>61</v>
      </c>
      <c r="U14" s="30"/>
      <c r="V14" s="30"/>
      <c r="W14" s="31">
        <v>0.68859999999999999</v>
      </c>
      <c r="X14" s="32">
        <f>+((T14/10)-(S14))/W14</f>
        <v>2.2175887307580586</v>
      </c>
    </row>
    <row r="15" spans="2:24" ht="14" thickBot="1" x14ac:dyDescent="0.2">
      <c r="B15" s="7"/>
      <c r="C15" s="8"/>
      <c r="D15" s="8"/>
      <c r="E15" s="8"/>
      <c r="F15" s="9"/>
      <c r="G15" s="10"/>
      <c r="H15" s="10"/>
      <c r="I15" s="10"/>
      <c r="J15" s="10"/>
      <c r="K15" s="10"/>
      <c r="L15" s="11"/>
      <c r="N15" s="7"/>
      <c r="O15" s="8"/>
      <c r="P15" s="8"/>
      <c r="Q15" s="8"/>
      <c r="R15" s="9"/>
      <c r="S15" s="10"/>
      <c r="T15" s="10"/>
      <c r="U15" s="10"/>
      <c r="V15" s="10"/>
      <c r="W15" s="10"/>
      <c r="X15" s="11"/>
    </row>
    <row r="16" spans="2:24" ht="14" thickBot="1" x14ac:dyDescent="0.2">
      <c r="B16" s="13" t="s">
        <v>24</v>
      </c>
      <c r="C16" s="14"/>
      <c r="D16" s="15"/>
      <c r="E16" s="14"/>
      <c r="F16" s="16"/>
      <c r="G16" s="17"/>
      <c r="H16" s="17"/>
      <c r="I16" s="17"/>
      <c r="J16" s="17"/>
      <c r="K16" s="17"/>
      <c r="L16" s="18"/>
      <c r="N16" s="13" t="s">
        <v>24</v>
      </c>
      <c r="O16" s="14"/>
      <c r="P16" s="15"/>
      <c r="Q16" s="14"/>
      <c r="R16" s="16"/>
      <c r="S16" s="17"/>
      <c r="T16" s="17"/>
      <c r="U16" s="17"/>
      <c r="V16" s="17"/>
      <c r="W16" s="17"/>
      <c r="X16" s="18"/>
    </row>
    <row r="17" spans="2:24" x14ac:dyDescent="0.15">
      <c r="B17" s="19" t="s">
        <v>5</v>
      </c>
      <c r="C17" s="20" t="s">
        <v>0</v>
      </c>
      <c r="D17" s="20" t="s">
        <v>1</v>
      </c>
      <c r="E17" s="20" t="s">
        <v>2</v>
      </c>
      <c r="F17" s="21" t="s">
        <v>3</v>
      </c>
      <c r="G17" s="20"/>
      <c r="H17" s="20" t="s">
        <v>6</v>
      </c>
      <c r="I17" s="22"/>
      <c r="J17" s="22"/>
      <c r="K17" s="22" t="s">
        <v>16</v>
      </c>
      <c r="L17" s="19" t="s">
        <v>4</v>
      </c>
      <c r="N17" s="19" t="s">
        <v>7</v>
      </c>
      <c r="O17" s="20"/>
      <c r="P17" s="20" t="s">
        <v>12</v>
      </c>
      <c r="Q17" s="20" t="s">
        <v>13</v>
      </c>
      <c r="R17" s="21"/>
      <c r="S17" s="20"/>
      <c r="T17" s="20" t="s">
        <v>6</v>
      </c>
      <c r="U17" s="22"/>
      <c r="V17" s="22"/>
      <c r="W17" s="22" t="s">
        <v>16</v>
      </c>
      <c r="X17" s="19" t="s">
        <v>4</v>
      </c>
    </row>
    <row r="18" spans="2:24" ht="14" thickBot="1" x14ac:dyDescent="0.2">
      <c r="B18" s="23" t="s">
        <v>26</v>
      </c>
      <c r="C18" s="24"/>
      <c r="D18" s="24"/>
      <c r="E18" s="24"/>
      <c r="F18" s="25"/>
      <c r="G18" s="24"/>
      <c r="H18" s="24" t="s">
        <v>27</v>
      </c>
      <c r="I18" s="26"/>
      <c r="J18" s="26"/>
      <c r="K18" s="26"/>
      <c r="L18" s="23"/>
      <c r="N18" s="23" t="s">
        <v>28</v>
      </c>
      <c r="O18" s="24"/>
      <c r="P18" s="24" t="s">
        <v>17</v>
      </c>
      <c r="Q18" s="24" t="s">
        <v>18</v>
      </c>
      <c r="R18" s="25"/>
      <c r="S18" s="24"/>
      <c r="T18" s="24" t="s">
        <v>27</v>
      </c>
      <c r="U18" s="26"/>
      <c r="V18" s="26"/>
      <c r="W18" s="26"/>
      <c r="X18" s="23"/>
    </row>
    <row r="19" spans="2:24" ht="14" thickBot="1" x14ac:dyDescent="0.2">
      <c r="B19" s="27">
        <v>46</v>
      </c>
      <c r="C19" s="28"/>
      <c r="D19" s="28">
        <v>0.3273354</v>
      </c>
      <c r="E19" s="28">
        <v>-1.9276</v>
      </c>
      <c r="F19" s="29"/>
      <c r="G19" s="28">
        <f>B19*D19+E19</f>
        <v>13.129828399999999</v>
      </c>
      <c r="H19" s="28">
        <v>108</v>
      </c>
      <c r="I19" s="30"/>
      <c r="J19" s="30"/>
      <c r="K19" s="31">
        <v>1.1185</v>
      </c>
      <c r="L19" s="32">
        <f>+((H19/10)-(G19))/K19</f>
        <v>-2.0829936522127834</v>
      </c>
      <c r="N19" s="27">
        <v>22</v>
      </c>
      <c r="O19" s="28"/>
      <c r="P19" s="28">
        <v>0.39921669999999998</v>
      </c>
      <c r="Q19" s="28">
        <v>1.194</v>
      </c>
      <c r="R19" s="29"/>
      <c r="S19" s="28">
        <f>N19*P19+Q19</f>
        <v>9.9767674</v>
      </c>
      <c r="T19" s="28">
        <v>108</v>
      </c>
      <c r="U19" s="30"/>
      <c r="V19" s="30"/>
      <c r="W19" s="31">
        <v>0.98145000000000004</v>
      </c>
      <c r="X19" s="32">
        <f>+((T19/10)-(S19))/W19</f>
        <v>0.83879219522135684</v>
      </c>
    </row>
    <row r="20" spans="2:24" ht="14" thickBot="1" x14ac:dyDescent="0.2">
      <c r="B20" s="7"/>
      <c r="C20" s="8"/>
      <c r="D20" s="8"/>
      <c r="E20" s="9"/>
      <c r="F20" s="10"/>
      <c r="G20" s="10"/>
      <c r="H20" s="10"/>
      <c r="I20" s="10"/>
      <c r="J20" s="10"/>
      <c r="K20" s="10"/>
      <c r="L20" s="11"/>
      <c r="N20" s="7"/>
      <c r="O20" s="8"/>
      <c r="P20" s="8"/>
      <c r="Q20" s="9"/>
      <c r="R20" s="10"/>
      <c r="S20" s="10"/>
      <c r="T20" s="10"/>
      <c r="U20" s="10"/>
      <c r="V20" s="10"/>
      <c r="W20" s="10"/>
      <c r="X20" s="11"/>
    </row>
    <row r="21" spans="2:24" ht="14" thickBot="1" x14ac:dyDescent="0.2">
      <c r="B21" s="13" t="s">
        <v>25</v>
      </c>
      <c r="C21" s="14"/>
      <c r="D21" s="15"/>
      <c r="E21" s="14"/>
      <c r="F21" s="16"/>
      <c r="G21" s="17"/>
      <c r="H21" s="17"/>
      <c r="I21" s="17"/>
      <c r="J21" s="17"/>
      <c r="K21" s="17"/>
      <c r="L21" s="18"/>
      <c r="N21" s="13" t="s">
        <v>25</v>
      </c>
      <c r="O21" s="14"/>
      <c r="P21" s="15"/>
      <c r="Q21" s="14"/>
      <c r="R21" s="16"/>
      <c r="S21" s="17"/>
      <c r="T21" s="17"/>
      <c r="U21" s="17"/>
      <c r="V21" s="17"/>
      <c r="W21" s="17"/>
      <c r="X21" s="18"/>
    </row>
    <row r="22" spans="2:24" x14ac:dyDescent="0.15">
      <c r="B22" s="19" t="s">
        <v>5</v>
      </c>
      <c r="C22" s="20" t="s">
        <v>0</v>
      </c>
      <c r="D22" s="20" t="s">
        <v>1</v>
      </c>
      <c r="E22" s="20" t="s">
        <v>2</v>
      </c>
      <c r="F22" s="21" t="s">
        <v>3</v>
      </c>
      <c r="G22" s="20"/>
      <c r="H22" s="20" t="s">
        <v>31</v>
      </c>
      <c r="I22" s="22"/>
      <c r="J22" s="22"/>
      <c r="K22" s="22" t="s">
        <v>16</v>
      </c>
      <c r="L22" s="19" t="s">
        <v>4</v>
      </c>
      <c r="N22" s="19" t="s">
        <v>7</v>
      </c>
      <c r="O22" s="20"/>
      <c r="P22" s="20" t="s">
        <v>12</v>
      </c>
      <c r="Q22" s="20" t="s">
        <v>13</v>
      </c>
      <c r="R22" s="21"/>
      <c r="S22" s="20"/>
      <c r="T22" s="20" t="s">
        <v>30</v>
      </c>
      <c r="U22" s="22"/>
      <c r="V22" s="22"/>
      <c r="W22" s="22" t="s">
        <v>16</v>
      </c>
      <c r="X22" s="19" t="s">
        <v>4</v>
      </c>
    </row>
    <row r="23" spans="2:24" ht="14" thickBot="1" x14ac:dyDescent="0.2">
      <c r="B23" s="23" t="s">
        <v>26</v>
      </c>
      <c r="C23" s="24"/>
      <c r="D23" s="24"/>
      <c r="E23" s="24"/>
      <c r="F23" s="25"/>
      <c r="G23" s="24"/>
      <c r="H23" s="24"/>
      <c r="I23" s="26"/>
      <c r="J23" s="26"/>
      <c r="K23" s="26"/>
      <c r="L23" s="23"/>
      <c r="N23" s="23" t="s">
        <v>28</v>
      </c>
      <c r="O23" s="24"/>
      <c r="P23" s="24" t="s">
        <v>17</v>
      </c>
      <c r="Q23" s="24" t="s">
        <v>18</v>
      </c>
      <c r="R23" s="25"/>
      <c r="S23" s="24"/>
      <c r="T23" s="24"/>
      <c r="U23" s="26"/>
      <c r="V23" s="26"/>
      <c r="W23" s="26"/>
      <c r="X23" s="23"/>
    </row>
    <row r="24" spans="2:24" ht="14" thickBot="1" x14ac:dyDescent="0.2">
      <c r="B24" s="27">
        <v>46</v>
      </c>
      <c r="C24" s="28"/>
      <c r="D24" s="28">
        <v>4.8956800000000002E-2</v>
      </c>
      <c r="E24" s="28">
        <v>45.639769999999999</v>
      </c>
      <c r="F24" s="29"/>
      <c r="G24" s="28">
        <f>B24*D24+E24</f>
        <v>47.891782800000001</v>
      </c>
      <c r="H24" s="43">
        <f>(H14/H19)*100</f>
        <v>74.074074074074076</v>
      </c>
      <c r="I24" s="30"/>
      <c r="J24" s="30"/>
      <c r="K24" s="31">
        <v>2.6646999999999998</v>
      </c>
      <c r="L24" s="32">
        <f>+((H24)-(G24))/K24</f>
        <v>9.8256056119165667</v>
      </c>
      <c r="N24" s="27">
        <v>22</v>
      </c>
      <c r="O24" s="28"/>
      <c r="P24" s="28">
        <v>6.3575800000000002E-2</v>
      </c>
      <c r="Q24" s="28">
        <v>45.945900000000002</v>
      </c>
      <c r="R24" s="29"/>
      <c r="S24" s="28">
        <f>N24*P24+Q24</f>
        <v>47.344567600000005</v>
      </c>
      <c r="T24" s="43">
        <f>(T14/T19)*100</f>
        <v>56.481481481481474</v>
      </c>
      <c r="U24" s="30"/>
      <c r="V24" s="30"/>
      <c r="W24" s="31">
        <v>2.6522999999999999</v>
      </c>
      <c r="X24" s="32">
        <f>+((T24)-(S24))/W24</f>
        <v>3.4449021157039059</v>
      </c>
    </row>
    <row r="26" spans="2:24" ht="14" thickBot="1" x14ac:dyDescent="0.2"/>
    <row r="27" spans="2:24" x14ac:dyDescent="0.15">
      <c r="B27" s="12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3"/>
      <c r="N27" s="12" t="s">
        <v>37</v>
      </c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2:24" ht="14" customHeight="1" thickBot="1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  <c r="N28" s="4"/>
      <c r="O28" s="5"/>
      <c r="P28" s="5"/>
      <c r="Q28" s="5"/>
      <c r="R28" s="5"/>
      <c r="S28" s="5"/>
      <c r="T28" s="5"/>
      <c r="U28" s="5"/>
      <c r="V28" s="5"/>
      <c r="W28" s="5"/>
      <c r="X28" s="6"/>
    </row>
    <row r="29" spans="2:24" ht="14" customHeight="1" thickBot="1" x14ac:dyDescent="0.2">
      <c r="B29" s="13" t="s">
        <v>23</v>
      </c>
      <c r="C29" s="14"/>
      <c r="D29" s="15"/>
      <c r="E29" s="14"/>
      <c r="F29" s="16"/>
      <c r="G29" s="17"/>
      <c r="H29" s="17"/>
      <c r="I29" s="17"/>
      <c r="J29" s="17"/>
      <c r="K29" s="17"/>
      <c r="L29" s="18"/>
      <c r="N29" s="13" t="s">
        <v>23</v>
      </c>
      <c r="O29" s="14"/>
      <c r="P29" s="15"/>
      <c r="Q29" s="14"/>
      <c r="R29" s="16"/>
      <c r="S29" s="17"/>
      <c r="T29" s="17"/>
      <c r="U29" s="17"/>
      <c r="V29" s="17"/>
      <c r="W29" s="17"/>
      <c r="X29" s="18"/>
    </row>
    <row r="30" spans="2:24" x14ac:dyDescent="0.15">
      <c r="B30" s="19" t="s">
        <v>8</v>
      </c>
      <c r="C30" s="20" t="s">
        <v>21</v>
      </c>
      <c r="D30" s="20" t="s">
        <v>12</v>
      </c>
      <c r="E30" s="20" t="s">
        <v>13</v>
      </c>
      <c r="F30" s="21" t="s">
        <v>14</v>
      </c>
      <c r="G30" s="20" t="s">
        <v>15</v>
      </c>
      <c r="H30" s="20" t="s">
        <v>6</v>
      </c>
      <c r="I30" s="22"/>
      <c r="J30" s="22"/>
      <c r="K30" s="22" t="s">
        <v>16</v>
      </c>
      <c r="L30" s="19" t="s">
        <v>4</v>
      </c>
      <c r="N30" s="19" t="s">
        <v>34</v>
      </c>
      <c r="O30" s="20"/>
      <c r="P30" s="20" t="s">
        <v>12</v>
      </c>
      <c r="Q30" s="20" t="s">
        <v>13</v>
      </c>
      <c r="R30" s="21"/>
      <c r="S30" s="20"/>
      <c r="T30" s="20" t="s">
        <v>6</v>
      </c>
      <c r="U30" s="22"/>
      <c r="V30" s="22"/>
      <c r="W30" s="22" t="s">
        <v>16</v>
      </c>
      <c r="X30" s="19" t="s">
        <v>4</v>
      </c>
    </row>
    <row r="31" spans="2:24" ht="14" thickBot="1" x14ac:dyDescent="0.2">
      <c r="B31" s="23" t="s">
        <v>9</v>
      </c>
      <c r="C31" s="24" t="s">
        <v>22</v>
      </c>
      <c r="D31" s="24" t="s">
        <v>17</v>
      </c>
      <c r="E31" s="24" t="s">
        <v>18</v>
      </c>
      <c r="F31" s="25" t="s">
        <v>19</v>
      </c>
      <c r="G31" s="24" t="s">
        <v>20</v>
      </c>
      <c r="H31" s="24" t="s">
        <v>27</v>
      </c>
      <c r="I31" s="26"/>
      <c r="J31" s="26"/>
      <c r="K31" s="26"/>
      <c r="L31" s="23"/>
      <c r="N31" s="23" t="s">
        <v>35</v>
      </c>
      <c r="O31" s="24"/>
      <c r="P31" s="24" t="s">
        <v>17</v>
      </c>
      <c r="Q31" s="24" t="s">
        <v>18</v>
      </c>
      <c r="R31" s="25"/>
      <c r="S31" s="24"/>
      <c r="T31" s="24" t="s">
        <v>27</v>
      </c>
      <c r="U31" s="26"/>
      <c r="V31" s="26"/>
      <c r="W31" s="26"/>
      <c r="X31" s="23"/>
    </row>
    <row r="32" spans="2:24" ht="14" thickBot="1" x14ac:dyDescent="0.2">
      <c r="B32" s="27">
        <v>22</v>
      </c>
      <c r="C32" s="28"/>
      <c r="D32" s="28">
        <v>0.48419820000000002</v>
      </c>
      <c r="E32" s="28">
        <v>-2.7010000000000001</v>
      </c>
      <c r="F32" s="29"/>
      <c r="G32" s="28">
        <f>B32*D32+E32</f>
        <v>7.9513604000000004</v>
      </c>
      <c r="H32" s="28">
        <v>45</v>
      </c>
      <c r="I32" s="30"/>
      <c r="J32" s="30"/>
      <c r="K32" s="31">
        <v>0.68994999999999995</v>
      </c>
      <c r="L32" s="32">
        <f>+((H32/10)-(G32))/K32</f>
        <v>-5.0023340821798694</v>
      </c>
      <c r="N32" s="27">
        <v>302</v>
      </c>
      <c r="O32" s="28"/>
      <c r="P32" s="28">
        <v>4.9000000000000002E-2</v>
      </c>
      <c r="Q32" s="28">
        <v>-1.88</v>
      </c>
      <c r="R32" s="29"/>
      <c r="S32" s="28">
        <f>N32*P32+Q32</f>
        <v>12.917999999999999</v>
      </c>
      <c r="T32" s="28">
        <v>141</v>
      </c>
      <c r="U32" s="30"/>
      <c r="V32" s="30"/>
      <c r="W32" s="31">
        <v>0.72</v>
      </c>
      <c r="X32" s="32">
        <f>+((T32/10)-(S32))/W32</f>
        <v>1.6416666666666673</v>
      </c>
    </row>
    <row r="33" spans="2:24" ht="14" thickBot="1" x14ac:dyDescent="0.2">
      <c r="B33" s="7"/>
      <c r="C33" s="8"/>
      <c r="D33" s="8"/>
      <c r="E33" s="8"/>
      <c r="F33" s="9"/>
      <c r="G33" s="10"/>
      <c r="H33" s="10"/>
      <c r="I33" s="10"/>
      <c r="J33" s="10"/>
      <c r="K33" s="10"/>
      <c r="L33" s="11"/>
      <c r="N33" s="7"/>
      <c r="O33" s="8"/>
      <c r="P33" s="8"/>
      <c r="Q33" s="8"/>
      <c r="R33" s="9"/>
      <c r="S33" s="10"/>
      <c r="T33" s="10"/>
      <c r="U33" s="10"/>
      <c r="V33" s="10"/>
      <c r="W33" s="10"/>
      <c r="X33" s="11"/>
    </row>
    <row r="34" spans="2:24" ht="14" thickBot="1" x14ac:dyDescent="0.2">
      <c r="B34" s="13" t="s">
        <v>24</v>
      </c>
      <c r="C34" s="14"/>
      <c r="D34" s="15"/>
      <c r="E34" s="14"/>
      <c r="F34" s="16"/>
      <c r="G34" s="17"/>
      <c r="H34" s="17"/>
      <c r="I34" s="17"/>
      <c r="J34" s="17"/>
      <c r="K34" s="17"/>
      <c r="L34" s="18"/>
      <c r="N34" s="13" t="s">
        <v>24</v>
      </c>
      <c r="O34" s="14"/>
      <c r="P34" s="15"/>
      <c r="Q34" s="14"/>
      <c r="R34" s="16"/>
      <c r="S34" s="17"/>
      <c r="T34" s="17"/>
      <c r="U34" s="17"/>
      <c r="V34" s="17"/>
      <c r="W34" s="17"/>
      <c r="X34" s="18"/>
    </row>
    <row r="35" spans="2:24" x14ac:dyDescent="0.15">
      <c r="B35" s="19" t="s">
        <v>8</v>
      </c>
      <c r="C35" s="20" t="s">
        <v>21</v>
      </c>
      <c r="D35" s="20" t="s">
        <v>12</v>
      </c>
      <c r="E35" s="20" t="s">
        <v>13</v>
      </c>
      <c r="F35" s="21" t="s">
        <v>14</v>
      </c>
      <c r="G35" s="20" t="s">
        <v>15</v>
      </c>
      <c r="H35" s="20" t="s">
        <v>6</v>
      </c>
      <c r="I35" s="22"/>
      <c r="J35" s="22"/>
      <c r="K35" s="22" t="s">
        <v>16</v>
      </c>
      <c r="L35" s="19" t="s">
        <v>4</v>
      </c>
      <c r="N35" s="19" t="s">
        <v>34</v>
      </c>
      <c r="O35" s="20"/>
      <c r="P35" s="20" t="s">
        <v>12</v>
      </c>
      <c r="Q35" s="20" t="s">
        <v>13</v>
      </c>
      <c r="R35" s="21"/>
      <c r="S35" s="20"/>
      <c r="T35" s="20" t="s">
        <v>6</v>
      </c>
      <c r="U35" s="22"/>
      <c r="V35" s="22"/>
      <c r="W35" s="22" t="s">
        <v>16</v>
      </c>
      <c r="X35" s="19" t="s">
        <v>4</v>
      </c>
    </row>
    <row r="36" spans="2:24" ht="14" thickBot="1" x14ac:dyDescent="0.2">
      <c r="B36" s="23" t="s">
        <v>9</v>
      </c>
      <c r="C36" s="24" t="s">
        <v>22</v>
      </c>
      <c r="D36" s="24" t="s">
        <v>17</v>
      </c>
      <c r="E36" s="24" t="s">
        <v>18</v>
      </c>
      <c r="F36" s="25" t="s">
        <v>19</v>
      </c>
      <c r="G36" s="24" t="s">
        <v>20</v>
      </c>
      <c r="H36" s="24" t="s">
        <v>27</v>
      </c>
      <c r="I36" s="26"/>
      <c r="J36" s="26"/>
      <c r="K36" s="26"/>
      <c r="L36" s="23"/>
      <c r="N36" s="23" t="s">
        <v>35</v>
      </c>
      <c r="O36" s="24"/>
      <c r="P36" s="24" t="s">
        <v>17</v>
      </c>
      <c r="Q36" s="24" t="s">
        <v>18</v>
      </c>
      <c r="R36" s="25"/>
      <c r="S36" s="24"/>
      <c r="T36" s="24" t="s">
        <v>27</v>
      </c>
      <c r="U36" s="26"/>
      <c r="V36" s="26"/>
      <c r="W36" s="26"/>
      <c r="X36" s="23"/>
    </row>
    <row r="37" spans="2:24" ht="14" thickBot="1" x14ac:dyDescent="0.2">
      <c r="B37" s="27">
        <v>22</v>
      </c>
      <c r="C37" s="28"/>
      <c r="D37" s="28">
        <v>0.91967080000000001</v>
      </c>
      <c r="E37" s="28">
        <v>-3.8058999999999998</v>
      </c>
      <c r="F37" s="29"/>
      <c r="G37" s="28">
        <f>B37*D37+E37</f>
        <v>16.426857599999998</v>
      </c>
      <c r="H37" s="28">
        <v>85</v>
      </c>
      <c r="I37" s="30"/>
      <c r="J37" s="30"/>
      <c r="K37" s="31">
        <v>1.0839000000000001</v>
      </c>
      <c r="L37" s="32">
        <f>+((H37/10)-(G37))/K37</f>
        <v>-7.3132739182581394</v>
      </c>
      <c r="N37" s="27">
        <v>302</v>
      </c>
      <c r="O37" s="28"/>
      <c r="P37" s="28">
        <v>9.4E-2</v>
      </c>
      <c r="Q37" s="28">
        <v>-2.37</v>
      </c>
      <c r="R37" s="29"/>
      <c r="S37" s="28">
        <f>N37*P37+Q37</f>
        <v>26.018000000000001</v>
      </c>
      <c r="T37" s="28">
        <v>260.55</v>
      </c>
      <c r="U37" s="30"/>
      <c r="V37" s="30"/>
      <c r="W37" s="31">
        <v>1.05</v>
      </c>
      <c r="X37" s="32">
        <f>+((T37/10)-(S37))/W37</f>
        <v>3.5238095238094319E-2</v>
      </c>
    </row>
    <row r="38" spans="2:24" ht="14" thickBot="1" x14ac:dyDescent="0.2">
      <c r="B38" s="7"/>
      <c r="C38" s="8"/>
      <c r="D38" s="8"/>
      <c r="E38" s="9"/>
      <c r="F38" s="10"/>
      <c r="G38" s="10"/>
      <c r="H38" s="10"/>
      <c r="I38" s="10"/>
      <c r="J38" s="10"/>
      <c r="K38" s="10"/>
      <c r="L38" s="11"/>
      <c r="N38" s="7"/>
      <c r="O38" s="8"/>
      <c r="P38" s="8"/>
      <c r="Q38" s="9"/>
      <c r="R38" s="10"/>
      <c r="S38" s="10"/>
      <c r="T38" s="10"/>
      <c r="U38" s="10"/>
      <c r="V38" s="10"/>
      <c r="W38" s="10"/>
      <c r="X38" s="11"/>
    </row>
    <row r="39" spans="2:24" ht="14" thickBot="1" x14ac:dyDescent="0.2">
      <c r="B39" s="13" t="s">
        <v>25</v>
      </c>
      <c r="C39" s="14"/>
      <c r="D39" s="15"/>
      <c r="E39" s="14"/>
      <c r="F39" s="16"/>
      <c r="G39" s="17"/>
      <c r="H39" s="17"/>
      <c r="I39" s="17"/>
      <c r="J39" s="17"/>
      <c r="K39" s="17"/>
      <c r="L39" s="18"/>
      <c r="N39" s="13" t="s">
        <v>25</v>
      </c>
      <c r="O39" s="14"/>
      <c r="P39" s="15"/>
      <c r="Q39" s="14"/>
      <c r="R39" s="16"/>
      <c r="S39" s="17"/>
      <c r="T39" s="17"/>
      <c r="U39" s="17"/>
      <c r="V39" s="17"/>
      <c r="W39" s="17"/>
      <c r="X39" s="18"/>
    </row>
    <row r="40" spans="2:24" x14ac:dyDescent="0.15">
      <c r="B40" s="19" t="s">
        <v>8</v>
      </c>
      <c r="C40" s="20" t="s">
        <v>21</v>
      </c>
      <c r="D40" s="20" t="s">
        <v>12</v>
      </c>
      <c r="E40" s="20" t="s">
        <v>13</v>
      </c>
      <c r="F40" s="21" t="s">
        <v>14</v>
      </c>
      <c r="G40" s="20" t="s">
        <v>15</v>
      </c>
      <c r="H40" s="20" t="s">
        <v>29</v>
      </c>
      <c r="I40" s="22"/>
      <c r="J40" s="22"/>
      <c r="K40" s="22" t="s">
        <v>16</v>
      </c>
      <c r="L40" s="19" t="s">
        <v>4</v>
      </c>
      <c r="N40" s="19" t="s">
        <v>34</v>
      </c>
      <c r="O40" s="20"/>
      <c r="P40" s="20" t="s">
        <v>12</v>
      </c>
      <c r="Q40" s="20" t="s">
        <v>13</v>
      </c>
      <c r="R40" s="21"/>
      <c r="S40" s="20"/>
      <c r="T40" s="20" t="s">
        <v>30</v>
      </c>
      <c r="U40" s="22"/>
      <c r="V40" s="22"/>
      <c r="W40" s="22" t="s">
        <v>16</v>
      </c>
      <c r="X40" s="19" t="s">
        <v>4</v>
      </c>
    </row>
    <row r="41" spans="2:24" ht="14" thickBot="1" x14ac:dyDescent="0.2">
      <c r="B41" s="23" t="s">
        <v>9</v>
      </c>
      <c r="C41" s="24" t="s">
        <v>22</v>
      </c>
      <c r="D41" s="24" t="s">
        <v>17</v>
      </c>
      <c r="E41" s="24" t="s">
        <v>18</v>
      </c>
      <c r="F41" s="25" t="s">
        <v>19</v>
      </c>
      <c r="G41" s="24" t="s">
        <v>20</v>
      </c>
      <c r="H41" s="24"/>
      <c r="I41" s="26"/>
      <c r="J41" s="26"/>
      <c r="K41" s="26"/>
      <c r="L41" s="23"/>
      <c r="N41" s="23" t="s">
        <v>35</v>
      </c>
      <c r="O41" s="24"/>
      <c r="P41" s="24" t="s">
        <v>17</v>
      </c>
      <c r="Q41" s="24" t="s">
        <v>18</v>
      </c>
      <c r="R41" s="25"/>
      <c r="S41" s="24"/>
      <c r="T41" s="24"/>
      <c r="U41" s="26"/>
      <c r="V41" s="26"/>
      <c r="W41" s="26"/>
      <c r="X41" s="23"/>
    </row>
    <row r="42" spans="2:24" ht="14" thickBot="1" x14ac:dyDescent="0.2">
      <c r="B42" s="27">
        <v>31</v>
      </c>
      <c r="C42" s="28"/>
      <c r="D42" s="28">
        <v>0.1505379</v>
      </c>
      <c r="E42" s="28">
        <v>45.048299999999998</v>
      </c>
      <c r="F42" s="29"/>
      <c r="G42" s="28">
        <f>B42*D42+E42</f>
        <v>49.714974900000001</v>
      </c>
      <c r="H42" s="28">
        <v>53</v>
      </c>
      <c r="I42" s="30"/>
      <c r="J42" s="30"/>
      <c r="K42" s="31">
        <v>2.6457999999999999</v>
      </c>
      <c r="L42" s="32">
        <f>+((H42)-(G42))/K42</f>
        <v>1.2415999319676463</v>
      </c>
      <c r="N42" s="27">
        <v>302</v>
      </c>
      <c r="O42" s="28"/>
      <c r="P42" s="28">
        <v>1.46E-2</v>
      </c>
      <c r="Q42" s="28">
        <v>45.45</v>
      </c>
      <c r="R42" s="29"/>
      <c r="S42" s="28">
        <f>N42*P42+Q42</f>
        <v>49.859200000000001</v>
      </c>
      <c r="T42" s="43">
        <f>(T32/T37)*100</f>
        <v>54.11629245826137</v>
      </c>
      <c r="U42" s="30"/>
      <c r="V42" s="30"/>
      <c r="W42" s="31">
        <v>2.6549999999999998</v>
      </c>
      <c r="X42" s="32">
        <f>+((T42)-(S42))/W42</f>
        <v>1.60342465471238</v>
      </c>
    </row>
  </sheetData>
  <mergeCells count="2">
    <mergeCell ref="B2:L3"/>
    <mergeCell ref="B5:L5"/>
  </mergeCells>
  <phoneticPr fontId="11" type="noConversion"/>
  <conditionalFormatting sqref="L24 L14 L19 L42 L32 L37 X24 X14 X19">
    <cfRule type="cellIs" dxfId="5" priority="4" stopIfTrue="1" operator="between">
      <formula>-1.96</formula>
      <formula>1.96</formula>
    </cfRule>
    <cfRule type="cellIs" dxfId="4" priority="5" stopIfTrue="1" operator="greaterThan">
      <formula>1.96</formula>
    </cfRule>
    <cfRule type="cellIs" dxfId="3" priority="6" stopIfTrue="1" operator="lessThan">
      <formula>-1.96</formula>
    </cfRule>
  </conditionalFormatting>
  <conditionalFormatting sqref="X42 X32 X37">
    <cfRule type="cellIs" dxfId="2" priority="1" stopIfTrue="1" operator="between">
      <formula>-1.96</formula>
      <formula>1.96</formula>
    </cfRule>
    <cfRule type="cellIs" dxfId="1" priority="2" stopIfTrue="1" operator="greaterThan">
      <formula>1.96</formula>
    </cfRule>
    <cfRule type="cellIs" dxfId="0" priority="3" stopIfTrue="1" operator="lessThan">
      <formula>-1.96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Heart, Chest and CTR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Roughton</dc:creator>
  <cp:lastModifiedBy>Microsoft Office User</cp:lastModifiedBy>
  <dcterms:created xsi:type="dcterms:W3CDTF">2007-11-16T09:01:00Z</dcterms:created>
  <dcterms:modified xsi:type="dcterms:W3CDTF">2021-10-31T16:01:57Z</dcterms:modified>
</cp:coreProperties>
</file>