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elicali/Downloads/"/>
    </mc:Choice>
  </mc:AlternateContent>
  <xr:revisionPtr revIDLastSave="0" documentId="13_ncr:1_{DDB74F73-6C60-B441-9B1B-C3955217786C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26" i="1" l="1"/>
  <c r="BF26" i="1"/>
  <c r="BE26" i="1"/>
  <c r="BE25" i="1"/>
  <c r="BG7" i="1"/>
  <c r="BF7" i="1"/>
  <c r="BE7" i="1"/>
  <c r="BE10" i="1"/>
  <c r="BH7" i="1" l="1"/>
  <c r="BI7" i="1"/>
  <c r="BD7" i="1" s="1"/>
  <c r="BH26" i="1"/>
  <c r="BE32" i="1"/>
  <c r="BF32" i="1"/>
  <c r="BG32" i="1"/>
  <c r="BE33" i="1"/>
  <c r="BF33" i="1"/>
  <c r="BG33" i="1"/>
  <c r="BE34" i="1"/>
  <c r="BF34" i="1"/>
  <c r="BG34" i="1"/>
  <c r="BE35" i="1"/>
  <c r="BF35" i="1"/>
  <c r="BG35" i="1"/>
  <c r="BE36" i="1"/>
  <c r="BF36" i="1"/>
  <c r="BG36" i="1"/>
  <c r="BH36" i="1" l="1"/>
  <c r="BI33" i="1"/>
  <c r="BD33" i="1" s="1"/>
  <c r="BH33" i="1"/>
  <c r="BH32" i="1"/>
  <c r="BH35" i="1"/>
  <c r="BI36" i="1"/>
  <c r="BD36" i="1" s="1"/>
  <c r="BI34" i="1"/>
  <c r="BD34" i="1" s="1"/>
  <c r="BH34" i="1"/>
  <c r="BI35" i="1"/>
  <c r="BD35" i="1" s="1"/>
  <c r="BI32" i="1"/>
  <c r="BD32" i="1" s="1"/>
  <c r="BE5" i="1" l="1"/>
  <c r="BE11" i="1" l="1"/>
  <c r="BF11" i="1"/>
  <c r="BG11" i="1"/>
  <c r="BE16" i="1"/>
  <c r="BG16" i="1"/>
  <c r="BF16" i="1"/>
  <c r="BG12" i="1"/>
  <c r="BF12" i="1"/>
  <c r="BE12" i="1"/>
  <c r="BE18" i="1"/>
  <c r="BF18" i="1"/>
  <c r="BG18" i="1"/>
  <c r="BG10" i="1"/>
  <c r="BG13" i="1"/>
  <c r="BG14" i="1"/>
  <c r="BG15" i="1"/>
  <c r="BG17" i="1"/>
  <c r="BF10" i="1"/>
  <c r="BF13" i="1"/>
  <c r="BF14" i="1"/>
  <c r="BF15" i="1"/>
  <c r="BF17" i="1"/>
  <c r="BE13" i="1"/>
  <c r="BE14" i="1"/>
  <c r="BE15" i="1"/>
  <c r="BE17" i="1"/>
  <c r="BE20" i="1"/>
  <c r="BF20" i="1"/>
  <c r="BG20" i="1"/>
  <c r="BE21" i="1"/>
  <c r="BF21" i="1"/>
  <c r="BG21" i="1"/>
  <c r="BE22" i="1"/>
  <c r="BF22" i="1"/>
  <c r="BG22" i="1"/>
  <c r="BE23" i="1"/>
  <c r="BF23" i="1"/>
  <c r="BG23" i="1"/>
  <c r="BE24" i="1"/>
  <c r="BF24" i="1"/>
  <c r="BG24" i="1"/>
  <c r="BF25" i="1"/>
  <c r="BG25" i="1"/>
  <c r="BE27" i="1"/>
  <c r="BF27" i="1"/>
  <c r="BG27" i="1"/>
  <c r="BE29" i="1"/>
  <c r="BF29" i="1"/>
  <c r="BG29" i="1"/>
  <c r="BE30" i="1"/>
  <c r="BF30" i="1"/>
  <c r="BG30" i="1"/>
  <c r="BG19" i="1"/>
  <c r="BF19" i="1"/>
  <c r="BE19" i="1"/>
  <c r="BI13" i="1" l="1"/>
  <c r="BD13" i="1" s="1"/>
  <c r="BI12" i="1"/>
  <c r="BD12" i="1" s="1"/>
  <c r="BI14" i="1"/>
  <c r="BD14" i="1" s="1"/>
  <c r="BI11" i="1"/>
  <c r="BD11" i="1" s="1"/>
  <c r="BH11" i="1"/>
  <c r="BH24" i="1"/>
  <c r="BI16" i="1"/>
  <c r="BD16" i="1" s="1"/>
  <c r="BH16" i="1"/>
  <c r="BH12" i="1"/>
  <c r="BI18" i="1"/>
  <c r="BD18" i="1" s="1"/>
  <c r="BH18" i="1"/>
  <c r="BI10" i="1"/>
  <c r="BD10" i="1" s="1"/>
  <c r="BH19" i="1"/>
  <c r="BH22" i="1"/>
  <c r="BH14" i="1"/>
  <c r="BH27" i="1"/>
  <c r="BI24" i="1"/>
  <c r="BD24" i="1" s="1"/>
  <c r="BH13" i="1"/>
  <c r="BH30" i="1"/>
  <c r="BH17" i="1"/>
  <c r="BH10" i="1"/>
  <c r="BI15" i="1"/>
  <c r="BD15" i="1" s="1"/>
  <c r="BH15" i="1"/>
  <c r="BI17" i="1"/>
  <c r="BD17" i="1" s="1"/>
  <c r="BI19" i="1"/>
  <c r="BD19" i="1" s="1"/>
  <c r="BH21" i="1"/>
  <c r="BI30" i="1"/>
  <c r="BD30" i="1" s="1"/>
  <c r="BI27" i="1"/>
  <c r="BD27" i="1" s="1"/>
  <c r="BI25" i="1"/>
  <c r="BD25" i="1" s="1"/>
  <c r="BI29" i="1"/>
  <c r="BD29" i="1" s="1"/>
  <c r="BH29" i="1"/>
  <c r="BH25" i="1"/>
  <c r="BH23" i="1"/>
  <c r="BI22" i="1"/>
  <c r="BD22" i="1" s="1"/>
  <c r="BH20" i="1"/>
  <c r="BI20" i="1"/>
  <c r="BD20" i="1" s="1"/>
  <c r="BI23" i="1"/>
  <c r="BD23" i="1" s="1"/>
  <c r="BI26" i="1"/>
  <c r="BD26" i="1" s="1"/>
  <c r="BI21" i="1"/>
  <c r="BD21" i="1" s="1"/>
</calcChain>
</file>

<file path=xl/sharedStrings.xml><?xml version="1.0" encoding="utf-8"?>
<sst xmlns="http://schemas.openxmlformats.org/spreadsheetml/2006/main" count="1948" uniqueCount="297">
  <si>
    <t>Family</t>
  </si>
  <si>
    <t>Group</t>
  </si>
  <si>
    <t>Novel</t>
  </si>
  <si>
    <t>Follow-up from literature</t>
  </si>
  <si>
    <t>Literature</t>
  </si>
  <si>
    <t>Literature reference</t>
  </si>
  <si>
    <t>none</t>
  </si>
  <si>
    <t>Agolini</t>
  </si>
  <si>
    <t>Akawi</t>
  </si>
  <si>
    <t>Valenzuela</t>
  </si>
  <si>
    <t>Poquerusse</t>
  </si>
  <si>
    <t>Kernohan et al, 2016</t>
  </si>
  <si>
    <t xml:space="preserve">Birnbaum 2018 </t>
  </si>
  <si>
    <t>Bimbaum, 2018</t>
  </si>
  <si>
    <t>Gender</t>
  </si>
  <si>
    <t>Male</t>
  </si>
  <si>
    <t>Female</t>
  </si>
  <si>
    <t xml:space="preserve">Male </t>
  </si>
  <si>
    <t>male</t>
  </si>
  <si>
    <t>  Female </t>
  </si>
  <si>
    <t>Ethnicity</t>
  </si>
  <si>
    <t>Persian</t>
  </si>
  <si>
    <t>Bangladeshi</t>
  </si>
  <si>
    <t>Arab (Sudanese)</t>
  </si>
  <si>
    <t>Hispanic</t>
  </si>
  <si>
    <t>Swiss</t>
  </si>
  <si>
    <t>Latina</t>
  </si>
  <si>
    <t>French/Italian</t>
  </si>
  <si>
    <t>Mixed: N Europ/Mayan/Spanish/African</t>
  </si>
  <si>
    <t xml:space="preserve">Iraqi </t>
  </si>
  <si>
    <t>Arab</t>
  </si>
  <si>
    <t>kurdish</t>
  </si>
  <si>
    <t>Afghanistan</t>
  </si>
  <si>
    <t>Iranian</t>
  </si>
  <si>
    <t>Iraqi Jewish/Ashkenazi</t>
  </si>
  <si>
    <t>european, austrian</t>
  </si>
  <si>
    <t>Tunisian</t>
  </si>
  <si>
    <t>Mixed race</t>
  </si>
  <si>
    <t>White British</t>
  </si>
  <si>
    <t>Middle Eastern</t>
  </si>
  <si>
    <t>Afghani descent</t>
  </si>
  <si>
    <t>Jewish Bucharian</t>
  </si>
  <si>
    <t xml:space="preserve">Patient ID in project </t>
  </si>
  <si>
    <t>HPO terms</t>
  </si>
  <si>
    <t>Patient 1</t>
  </si>
  <si>
    <t>Patient 2</t>
  </si>
  <si>
    <t>Patient 3</t>
  </si>
  <si>
    <t>Patient 4</t>
  </si>
  <si>
    <t>Patient 5</t>
  </si>
  <si>
    <t>Patient 6</t>
  </si>
  <si>
    <t>Patient 7</t>
  </si>
  <si>
    <t>Patient 8</t>
  </si>
  <si>
    <t>Patient 9</t>
  </si>
  <si>
    <t>Patient 10</t>
  </si>
  <si>
    <t>Patient 11</t>
  </si>
  <si>
    <t xml:space="preserve">Patient 12 </t>
  </si>
  <si>
    <t>Patient 13</t>
  </si>
  <si>
    <t>Patient 14</t>
  </si>
  <si>
    <t>Patient 15</t>
  </si>
  <si>
    <t>Patient 16</t>
  </si>
  <si>
    <t>Patient 17</t>
  </si>
  <si>
    <t>Patient 18</t>
  </si>
  <si>
    <t>Patient 19</t>
  </si>
  <si>
    <t>Patient 20</t>
  </si>
  <si>
    <t>Patient 21</t>
  </si>
  <si>
    <t>Patient 22</t>
  </si>
  <si>
    <t>Patient 23</t>
  </si>
  <si>
    <t>Patient 24</t>
  </si>
  <si>
    <t>Patient 25</t>
  </si>
  <si>
    <t>Patient 26</t>
  </si>
  <si>
    <t>Patient 27</t>
  </si>
  <si>
    <t>Patient 28</t>
  </si>
  <si>
    <t>Patient 29</t>
  </si>
  <si>
    <t>Patient 30</t>
  </si>
  <si>
    <t>Patient 31</t>
  </si>
  <si>
    <t>Patient 32</t>
  </si>
  <si>
    <t>Patient 33</t>
  </si>
  <si>
    <t>Patient 34</t>
  </si>
  <si>
    <t>Patient 35</t>
  </si>
  <si>
    <t>Patient 36</t>
  </si>
  <si>
    <t>Patient 37</t>
  </si>
  <si>
    <t>Patient 38</t>
  </si>
  <si>
    <t>Patient 39</t>
  </si>
  <si>
    <t>General information</t>
  </si>
  <si>
    <t>IUGR</t>
  </si>
  <si>
    <t>HP:0001511</t>
  </si>
  <si>
    <t>-</t>
  </si>
  <si>
    <t>n/a</t>
  </si>
  <si>
    <t>Feeding difficulties</t>
  </si>
  <si>
    <t>HP:0008872</t>
  </si>
  <si>
    <t>Failure to thrive</t>
  </si>
  <si>
    <t>HP:0001508</t>
  </si>
  <si>
    <t>+</t>
  </si>
  <si>
    <t>HP:0001263</t>
  </si>
  <si>
    <t>HP:0001249</t>
  </si>
  <si>
    <t>Severe</t>
  </si>
  <si>
    <t>Moderate</t>
  </si>
  <si>
    <t>Mild</t>
  </si>
  <si>
    <t>HP:0001250</t>
  </si>
  <si>
    <t>HP:0001252</t>
  </si>
  <si>
    <t>HP:0001155</t>
  </si>
  <si>
    <t>HP:0001760</t>
  </si>
  <si>
    <t>HP:0000478</t>
  </si>
  <si>
    <t>HP:0000365</t>
  </si>
  <si>
    <t>HP:0000818</t>
  </si>
  <si>
    <t>HP:0000119</t>
  </si>
  <si>
    <t>HP:0002086</t>
  </si>
  <si>
    <t>HP:0011451</t>
  </si>
  <si>
    <t>HP:0004322</t>
  </si>
  <si>
    <t>HP:0025502
 HP:0001513</t>
  </si>
  <si>
    <t>HP:0000252</t>
  </si>
  <si>
    <t> HP:0000929</t>
  </si>
  <si>
    <t>HP:0000271</t>
  </si>
  <si>
    <t>HP:0000464</t>
  </si>
  <si>
    <t>Abnormality of the face</t>
  </si>
  <si>
    <t>HP:0005105</t>
  </si>
  <si>
    <t>Abnormal nasal morphology</t>
  </si>
  <si>
    <t>HP:0031816</t>
  </si>
  <si>
    <t>Abnormal oral morphology</t>
  </si>
  <si>
    <t>Abnormality of the neck</t>
  </si>
  <si>
    <t>Global developmental delay</t>
  </si>
  <si>
    <t>Degree of intellectual disability</t>
  </si>
  <si>
    <t>Seizure</t>
  </si>
  <si>
    <t>Hypotonia</t>
  </si>
  <si>
    <t>HP:0000315</t>
  </si>
  <si>
    <t>Abnormality of the orbital region</t>
  </si>
  <si>
    <t>Abnormality of the hand</t>
  </si>
  <si>
    <t>Abnormal foot morphology</t>
  </si>
  <si>
    <t>Abnormality of the eye</t>
  </si>
  <si>
    <t>Hearing impairment</t>
  </si>
  <si>
    <t>Abnormality of the endocrine system</t>
  </si>
  <si>
    <t>Abnormality of the genitourinary system</t>
  </si>
  <si>
    <t>Abnormality of the respiratory system</t>
  </si>
  <si>
    <t>Microcephaly at birth</t>
  </si>
  <si>
    <t>Short stature</t>
  </si>
  <si>
    <t>Neurological assessment</t>
  </si>
  <si>
    <t>Other systems</t>
  </si>
  <si>
    <t>Total</t>
  </si>
  <si>
    <t>Patient 40</t>
  </si>
  <si>
    <t>Patient 41</t>
  </si>
  <si>
    <t>Patient 42</t>
  </si>
  <si>
    <t>Patient 43</t>
  </si>
  <si>
    <t>Patient 44</t>
  </si>
  <si>
    <t>Patient 45</t>
  </si>
  <si>
    <t>Total without n/a</t>
  </si>
  <si>
    <t>%</t>
  </si>
  <si>
    <t>Short length at birth</t>
  </si>
  <si>
    <t>Microcephaly at last evaluation</t>
  </si>
  <si>
    <t>Growth and development</t>
  </si>
  <si>
    <t>++</t>
  </si>
  <si>
    <t xml:space="preserve">Dysmorphology </t>
  </si>
  <si>
    <t>Overweight +
Obesity ++</t>
  </si>
  <si>
    <t>HP:0001518</t>
  </si>
  <si>
    <t>Small for gestational age</t>
  </si>
  <si>
    <t>HP:0012443</t>
  </si>
  <si>
    <t>Abnormality of brain morphology</t>
  </si>
  <si>
    <t>Slightly enlarged lateral  ventricles</t>
  </si>
  <si>
    <t>Possible ischemic damage of head of caudate nucleus</t>
  </si>
  <si>
    <t>mild dilation of left temporal cistern</t>
  </si>
  <si>
    <t xml:space="preserve">cavum septum pellucidum. FLAIR hyperintensity within convexity sulci (maybe due to anesthesia) </t>
  </si>
  <si>
    <t>enlarged ventricles, asymmetry of occipital lobes</t>
  </si>
  <si>
    <t xml:space="preserve">mild prominence of lateral and third ventricles, mild decrease in cerebral volume, </t>
  </si>
  <si>
    <t>mild frontal lobe atrophy? Uncorroborated data</t>
  </si>
  <si>
    <t>5 mm cystic appearing structure between the anterior and posterior lobes of the pituitary, pars intermedia cyst, otherwise unremarkable</t>
  </si>
  <si>
    <t>enlarged cisterna magna</t>
  </si>
  <si>
    <t>Arnold-Chiari malformation, hydrocephalus</t>
  </si>
  <si>
    <t>progressively extensive, confluent T2flair signal hyperintensity within the periventricular and subcortical white matter</t>
  </si>
  <si>
    <t>periventricular leukomalacy</t>
  </si>
  <si>
    <t>thin corpus callosum</t>
  </si>
  <si>
    <t>narrowing of the fourth ventricle in the AP dimension. Findings may reflect a cerebellar-posterior fossa size mismatch, mild supratentorial hydrocephalus, slight proportional elongation of the supraocciput without stenosis of the faramen magnum</t>
  </si>
  <si>
    <t>mild enlargement of the lateral ventricles (more on the right) and third ventricle</t>
  </si>
  <si>
    <t>left cerebellopontine angle lipoma</t>
  </si>
  <si>
    <t xml:space="preserve">mild atrophy with compensatory ventricular dilation. Multiple small foci of subcortical and periventricular high signal changes consistent with cerebral ischeamia. </t>
  </si>
  <si>
    <t>asymmetrical extension of the cystenra magna around the left cerebellar hemisphere. Otherwise normal</t>
  </si>
  <si>
    <t xml:space="preserve">small focus of established gliosis in the right parieto-occipital region (prior hemorrhage). Generalized parenchimal atrophy </t>
  </si>
  <si>
    <t xml:space="preserve">delayed myelination, thick corpus callosum, </t>
  </si>
  <si>
    <t>delayed myelination, dysmorphic changes of the anterior horns and lateral ventricles, subtle periventricular calcifications</t>
  </si>
  <si>
    <t>pilocitic astrocitoma</t>
  </si>
  <si>
    <t>HP:0006956</t>
  </si>
  <si>
    <t>Enlarged  ventricles</t>
  </si>
  <si>
    <t>Enlarged cisterna magna</t>
  </si>
  <si>
    <t>HP:0002280</t>
  </si>
  <si>
    <t>Parenchimal atrophy</t>
  </si>
  <si>
    <t>HP:0012444</t>
  </si>
  <si>
    <t>White matter abnormalities</t>
  </si>
  <si>
    <t>HP:0002500</t>
  </si>
  <si>
    <t>HP:0001273</t>
  </si>
  <si>
    <t>Abnormal corpus callosum morphology</t>
  </si>
  <si>
    <t xml:space="preserve">Abnormal skull morphology </t>
  </si>
  <si>
    <t>5/23</t>
  </si>
  <si>
    <t>Clinical lab</t>
  </si>
  <si>
    <t>Research  lab</t>
  </si>
  <si>
    <t>Research lab</t>
  </si>
  <si>
    <t>cDNA change</t>
  </si>
  <si>
    <t>c.82C&gt;T</t>
  </si>
  <si>
    <t>c.2008delT</t>
  </si>
  <si>
    <t>c.280G&gt;A</t>
  </si>
  <si>
    <t>c.391+5G&gt;C/ c.374A&gt;G</t>
  </si>
  <si>
    <t>c.675_678delCTGT;     c.1000dup</t>
  </si>
  <si>
    <t>c.322G&gt;T</t>
  </si>
  <si>
    <t>c.1056-1G&gt;T</t>
  </si>
  <si>
    <t xml:space="preserve">c.1056-1G&gt;T, c.820C&gt;T </t>
  </si>
  <si>
    <t> c. 747-6C&gt;G; c.1711T&gt;C</t>
  </si>
  <si>
    <t xml:space="preserve">c.874delA; deletion of exons 5-6 </t>
  </si>
  <si>
    <t>c.1713C&gt;A; c.1812-2A&gt;G</t>
  </si>
  <si>
    <t xml:space="preserve">c.233dup ; 16q22.1(68,305,593-68,513,886)x1 </t>
  </si>
  <si>
    <t>c.237_239delAAT;   c.1056-1 G&gt;T</t>
  </si>
  <si>
    <t>c.431_432 del: c.1239_1246dupGCTCTCCG</t>
  </si>
  <si>
    <t>c.95G&gt;C; c.1159A&gt;G;</t>
  </si>
  <si>
    <t>c.1097 G &gt; A</t>
  </si>
  <si>
    <t>15,309bp deletion of transcription site</t>
  </si>
  <si>
    <t>c.1074_1075delAG</t>
  </si>
  <si>
    <t>Protein change</t>
  </si>
  <si>
    <t>p.Gln28Ter</t>
  </si>
  <si>
    <t>p.Glu94Lys</t>
  </si>
  <si>
    <t>p.Cys366Tyr</t>
  </si>
  <si>
    <t>p.Tyr670MetfsTer27</t>
  </si>
  <si>
    <t xml:space="preserve"> -/p.Glu125Gly</t>
  </si>
  <si>
    <t>p.Cys226ThrfsTer4; p.Tyr334LeufsTer8</t>
  </si>
  <si>
    <t xml:space="preserve"> p.Glu108Ter</t>
  </si>
  <si>
    <t xml:space="preserve">    - ; p.Arg274Ter</t>
  </si>
  <si>
    <t>- ; p.Cys571Arg</t>
  </si>
  <si>
    <t>p.Glu108Ter</t>
  </si>
  <si>
    <t>p.Ile292SerfsTer45</t>
  </si>
  <si>
    <t>c.1105C&gt;T</t>
  </si>
  <si>
    <t>p.Gln369Ter</t>
  </si>
  <si>
    <t>p.Cys671Ter;           -</t>
  </si>
  <si>
    <t>p.Leu78PhefsTer24; -</t>
  </si>
  <si>
    <t>c. 190C&gt;T</t>
  </si>
  <si>
    <t>p.Gln64Ter</t>
  </si>
  <si>
    <t>p.Met81del; -</t>
  </si>
  <si>
    <t>c.1413+2T&gt;G</t>
  </si>
  <si>
    <t xml:space="preserve">c.820C&gt;T </t>
  </si>
  <si>
    <t>p.Arg274ter</t>
  </si>
  <si>
    <t>c.51G&gt;A; c.1324-1G&gt;C</t>
  </si>
  <si>
    <t>p.Trp17Ter</t>
  </si>
  <si>
    <t xml:space="preserve">c.148C&gt;T; c.1056-1G&gt;T </t>
  </si>
  <si>
    <t>p.Gln50Ter</t>
  </si>
  <si>
    <t xml:space="preserve"> c.493C&gt;T; c.1909-1G&gt;A</t>
  </si>
  <si>
    <t xml:space="preserve"> p.His165Tyr; -</t>
  </si>
  <si>
    <t>c.1678G&gt;A ; c.1915T&gt;C</t>
  </si>
  <si>
    <t>p.Glu560Lys;p.Cys639Arg</t>
  </si>
  <si>
    <t>c.1490 G&gt;A</t>
  </si>
  <si>
    <t>p.Arg497Gln</t>
  </si>
  <si>
    <t xml:space="preserve">c.1276-1G&gt;A ; c.1480T&gt;C </t>
  </si>
  <si>
    <t>- ; p.(Trp494Arg)</t>
  </si>
  <si>
    <t>p.Arg32Thr; -</t>
  </si>
  <si>
    <t>c.95G&gt;C; c. 1056-1G&gt;T</t>
  </si>
  <si>
    <t>p.Arg32Thr; p.Arg387Gly</t>
  </si>
  <si>
    <t>p.Glu144ValfsTer3; p.Val416GlyfsTer27</t>
  </si>
  <si>
    <t>p.Arg358SerfsTer9</t>
  </si>
  <si>
    <t>Patient 46</t>
  </si>
  <si>
    <t>Patient 47</t>
  </si>
  <si>
    <t>Patient 48</t>
  </si>
  <si>
    <t>Patient 49</t>
  </si>
  <si>
    <t>Patient 50</t>
  </si>
  <si>
    <t>Consanguinity</t>
  </si>
  <si>
    <t xml:space="preserve">c.104dup; c.1000dup </t>
  </si>
  <si>
    <t xml:space="preserve"> p.Tyr35Ter ;  p.Tyr334LeufsTer8)</t>
  </si>
  <si>
    <t>F</t>
  </si>
  <si>
    <t>Netherlands</t>
  </si>
  <si>
    <t>c.1909-1G&gt;T; c.1780_1781del</t>
  </si>
  <si>
    <t>c.1228G&gt;A</t>
  </si>
  <si>
    <t xml:space="preserve">c.678_679del  c.1229A&gt;C </t>
  </si>
  <si>
    <t>p.(Cys226*); p.(Asp410Ala)</t>
  </si>
  <si>
    <t>p.(?); p.(Leu594Valfs*197)</t>
  </si>
  <si>
    <t>p.Asp410Asn</t>
  </si>
  <si>
    <t>Broadened gyri, small posterior staphyloma left eye globe.</t>
  </si>
  <si>
    <t>Brain Ultrasound: Premature gyral pattern indicates patient's prematurity.</t>
  </si>
  <si>
    <t>Patient 51</t>
  </si>
  <si>
    <t>Unknown</t>
  </si>
  <si>
    <t>14/31</t>
  </si>
  <si>
    <t>19/41</t>
  </si>
  <si>
    <t>11/24</t>
  </si>
  <si>
    <t>15/34</t>
  </si>
  <si>
    <t>18/35</t>
  </si>
  <si>
    <t>37/46</t>
  </si>
  <si>
    <t>25/46</t>
  </si>
  <si>
    <t>6/23</t>
  </si>
  <si>
    <t>17/43</t>
  </si>
  <si>
    <t>8/36</t>
  </si>
  <si>
    <t>42/43</t>
  </si>
  <si>
    <t>40/41</t>
  </si>
  <si>
    <t>26/29</t>
  </si>
  <si>
    <t>39/39</t>
  </si>
  <si>
    <t>48/48</t>
  </si>
  <si>
    <t>28/42</t>
  </si>
  <si>
    <t>30/42</t>
  </si>
  <si>
    <t>12/40</t>
  </si>
  <si>
    <t>18/32</t>
  </si>
  <si>
    <t>8/30</t>
  </si>
  <si>
    <t>22/46</t>
  </si>
  <si>
    <t>43/44</t>
  </si>
  <si>
    <t>44/45</t>
  </si>
  <si>
    <t>37/42</t>
  </si>
  <si>
    <t>white</t>
  </si>
  <si>
    <t>white (Canadian/Russian)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</si>
</sst>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9" fontId="9" fillId="0" borderId="0" xfId="1" applyFont="1" applyFill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2"/>
  <sheetViews>
    <sheetView tabSelected="1" zoomScale="150" zoomScaleNormal="93" workbookViewId="0">
      <pane xSplit="2" topLeftCell="C1" activePane="topRight" state="frozen"/>
      <selection pane="topRight" activeCell="D8" sqref="D8"/>
    </sheetView>
  </sheetViews>
  <sheetFormatPr baseColWidth="10" defaultColWidth="30.6640625" defaultRowHeight="14" x14ac:dyDescent="0.2"/>
  <cols>
    <col min="1" max="1" width="21.6640625" style="15" customWidth="1"/>
    <col min="2" max="2" width="37.83203125" style="16" customWidth="1"/>
    <col min="3" max="3" width="16.33203125" style="16" bestFit="1" customWidth="1"/>
    <col min="4" max="7" width="11.6640625" style="16" customWidth="1"/>
    <col min="8" max="8" width="13.6640625" style="16" customWidth="1"/>
    <col min="9" max="30" width="11.6640625" style="16" customWidth="1"/>
    <col min="31" max="31" width="12.33203125" style="16" customWidth="1"/>
    <col min="32" max="54" width="11.6640625" style="16" customWidth="1"/>
    <col min="55" max="55" width="11.6640625" style="17" customWidth="1"/>
    <col min="56" max="56" width="11.6640625" style="18" customWidth="1"/>
    <col min="57" max="57" width="10" style="16" customWidth="1"/>
    <col min="58" max="58" width="6.83203125" style="16" customWidth="1"/>
    <col min="59" max="59" width="7.1640625" style="16" customWidth="1"/>
    <col min="60" max="60" width="6.83203125" style="16" customWidth="1"/>
    <col min="61" max="61" width="30.6640625" style="16" customWidth="1"/>
    <col min="62" max="16384" width="30.6640625" style="16"/>
  </cols>
  <sheetData>
    <row r="1" spans="1:61" s="2" customFormat="1" ht="30" customHeight="1" x14ac:dyDescent="0.2">
      <c r="A1" s="3"/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3" t="s">
        <v>54</v>
      </c>
      <c r="O1" s="3" t="s">
        <v>55</v>
      </c>
      <c r="P1" s="3" t="s">
        <v>56</v>
      </c>
      <c r="Q1" s="3" t="s">
        <v>57</v>
      </c>
      <c r="R1" s="3" t="s">
        <v>58</v>
      </c>
      <c r="S1" s="3" t="s">
        <v>59</v>
      </c>
      <c r="T1" s="3" t="s">
        <v>60</v>
      </c>
      <c r="U1" s="3" t="s">
        <v>61</v>
      </c>
      <c r="V1" s="3" t="s">
        <v>62</v>
      </c>
      <c r="W1" s="3" t="s">
        <v>63</v>
      </c>
      <c r="X1" s="3" t="s">
        <v>64</v>
      </c>
      <c r="Y1" s="3" t="s">
        <v>65</v>
      </c>
      <c r="Z1" s="3" t="s">
        <v>66</v>
      </c>
      <c r="AA1" s="3" t="s">
        <v>67</v>
      </c>
      <c r="AB1" s="3" t="s">
        <v>68</v>
      </c>
      <c r="AC1" s="3" t="s">
        <v>69</v>
      </c>
      <c r="AD1" s="3" t="s">
        <v>70</v>
      </c>
      <c r="AE1" s="3" t="s">
        <v>71</v>
      </c>
      <c r="AF1" s="3" t="s">
        <v>72</v>
      </c>
      <c r="AG1" s="3" t="s">
        <v>73</v>
      </c>
      <c r="AH1" s="3" t="s">
        <v>74</v>
      </c>
      <c r="AI1" s="3" t="s">
        <v>75</v>
      </c>
      <c r="AJ1" s="3" t="s">
        <v>76</v>
      </c>
      <c r="AK1" s="3" t="s">
        <v>77</v>
      </c>
      <c r="AL1" s="3" t="s">
        <v>78</v>
      </c>
      <c r="AM1" s="3" t="s">
        <v>79</v>
      </c>
      <c r="AN1" s="3" t="s">
        <v>80</v>
      </c>
      <c r="AO1" s="3" t="s">
        <v>81</v>
      </c>
      <c r="AP1" s="3" t="s">
        <v>82</v>
      </c>
      <c r="AQ1" s="3" t="s">
        <v>138</v>
      </c>
      <c r="AR1" s="3" t="s">
        <v>139</v>
      </c>
      <c r="AS1" s="3" t="s">
        <v>140</v>
      </c>
      <c r="AT1" s="3" t="s">
        <v>141</v>
      </c>
      <c r="AU1" s="3" t="s">
        <v>142</v>
      </c>
      <c r="AV1" s="3" t="s">
        <v>143</v>
      </c>
      <c r="AW1" s="3" t="s">
        <v>251</v>
      </c>
      <c r="AX1" s="3" t="s">
        <v>252</v>
      </c>
      <c r="AY1" s="3" t="s">
        <v>253</v>
      </c>
      <c r="AZ1" s="3" t="s">
        <v>254</v>
      </c>
      <c r="BA1" s="3" t="s">
        <v>255</v>
      </c>
      <c r="BB1" s="3" t="s">
        <v>269</v>
      </c>
      <c r="BC1" s="14" t="s">
        <v>137</v>
      </c>
      <c r="BD1" s="4" t="s">
        <v>145</v>
      </c>
      <c r="BE1" s="2" t="s">
        <v>92</v>
      </c>
      <c r="BF1" s="2" t="s">
        <v>86</v>
      </c>
      <c r="BG1" s="2" t="s">
        <v>87</v>
      </c>
      <c r="BH1" s="2" t="s">
        <v>137</v>
      </c>
      <c r="BI1" s="2" t="s">
        <v>144</v>
      </c>
    </row>
    <row r="2" spans="1:61" s="1" customFormat="1" ht="13" x14ac:dyDescent="0.2">
      <c r="A2" s="19" t="s">
        <v>83</v>
      </c>
      <c r="B2" s="3" t="s">
        <v>0</v>
      </c>
      <c r="C2" s="3"/>
      <c r="D2" s="5">
        <v>1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5</v>
      </c>
      <c r="K2" s="5">
        <v>6</v>
      </c>
      <c r="L2" s="5">
        <v>7</v>
      </c>
      <c r="M2" s="5">
        <v>8</v>
      </c>
      <c r="N2" s="5">
        <v>9</v>
      </c>
      <c r="O2" s="5">
        <v>10</v>
      </c>
      <c r="P2" s="5">
        <v>11</v>
      </c>
      <c r="Q2" s="5">
        <v>12</v>
      </c>
      <c r="R2" s="5">
        <v>13</v>
      </c>
      <c r="S2" s="5">
        <v>14</v>
      </c>
      <c r="T2" s="5">
        <v>15</v>
      </c>
      <c r="U2" s="5">
        <v>15</v>
      </c>
      <c r="V2" s="5">
        <v>16</v>
      </c>
      <c r="W2" s="5">
        <v>17</v>
      </c>
      <c r="X2" s="5">
        <v>18</v>
      </c>
      <c r="Y2" s="5">
        <v>18</v>
      </c>
      <c r="Z2" s="5">
        <v>19</v>
      </c>
      <c r="AA2" s="5">
        <v>20</v>
      </c>
      <c r="AB2" s="5">
        <v>21</v>
      </c>
      <c r="AC2" s="22">
        <v>22</v>
      </c>
      <c r="AD2" s="23"/>
      <c r="AE2" s="5">
        <v>23</v>
      </c>
      <c r="AF2" s="5">
        <v>24</v>
      </c>
      <c r="AG2" s="5">
        <v>25</v>
      </c>
      <c r="AH2" s="5">
        <v>26</v>
      </c>
      <c r="AI2" s="5">
        <v>27</v>
      </c>
      <c r="AJ2" s="5">
        <v>27</v>
      </c>
      <c r="AK2" s="5">
        <v>27</v>
      </c>
      <c r="AL2" s="5">
        <v>28</v>
      </c>
      <c r="AM2" s="5">
        <v>29</v>
      </c>
      <c r="AN2" s="5">
        <v>30</v>
      </c>
      <c r="AO2" s="5">
        <v>31</v>
      </c>
      <c r="AP2" s="5">
        <v>31</v>
      </c>
      <c r="AQ2" s="5">
        <v>32</v>
      </c>
      <c r="AR2" s="5">
        <v>32</v>
      </c>
      <c r="AS2" s="5">
        <v>33</v>
      </c>
      <c r="AT2" s="5">
        <v>33</v>
      </c>
      <c r="AU2" s="5">
        <v>33</v>
      </c>
      <c r="AV2" s="5">
        <v>34</v>
      </c>
      <c r="AW2" s="5">
        <v>35</v>
      </c>
      <c r="AX2" s="5">
        <v>36</v>
      </c>
      <c r="AY2" s="5">
        <v>36</v>
      </c>
      <c r="AZ2" s="5">
        <v>37</v>
      </c>
      <c r="BA2" s="5">
        <v>38</v>
      </c>
      <c r="BB2" s="5">
        <v>39</v>
      </c>
      <c r="BC2" s="7"/>
      <c r="BD2" s="6"/>
    </row>
    <row r="3" spans="1:61" s="1" customFormat="1" ht="24" x14ac:dyDescent="0.2">
      <c r="A3" s="20"/>
      <c r="B3" s="3" t="s">
        <v>1</v>
      </c>
      <c r="C3" s="3"/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2</v>
      </c>
      <c r="L3" s="5" t="s">
        <v>2</v>
      </c>
      <c r="M3" s="5" t="s">
        <v>2</v>
      </c>
      <c r="N3" s="5" t="s">
        <v>2</v>
      </c>
      <c r="O3" s="5" t="s">
        <v>2</v>
      </c>
      <c r="P3" s="5" t="s">
        <v>2</v>
      </c>
      <c r="Q3" s="5" t="s">
        <v>2</v>
      </c>
      <c r="R3" s="5" t="s">
        <v>2</v>
      </c>
      <c r="S3" s="5" t="s">
        <v>2</v>
      </c>
      <c r="T3" s="5" t="s">
        <v>2</v>
      </c>
      <c r="U3" s="5" t="s">
        <v>2</v>
      </c>
      <c r="V3" s="5" t="s">
        <v>2</v>
      </c>
      <c r="W3" s="5" t="s">
        <v>2</v>
      </c>
      <c r="X3" s="5" t="s">
        <v>2</v>
      </c>
      <c r="Y3" s="5" t="s">
        <v>2</v>
      </c>
      <c r="Z3" s="5" t="s">
        <v>2</v>
      </c>
      <c r="AA3" s="5" t="s">
        <v>2</v>
      </c>
      <c r="AB3" s="5" t="s">
        <v>2</v>
      </c>
      <c r="AC3" s="5" t="s">
        <v>2</v>
      </c>
      <c r="AD3" s="5" t="s">
        <v>2</v>
      </c>
      <c r="AE3" s="5" t="s">
        <v>2</v>
      </c>
      <c r="AF3" s="5" t="s">
        <v>2</v>
      </c>
      <c r="AG3" s="5" t="s">
        <v>2</v>
      </c>
      <c r="AH3" s="5" t="s">
        <v>2</v>
      </c>
      <c r="AI3" s="5" t="s">
        <v>2</v>
      </c>
      <c r="AJ3" s="5" t="s">
        <v>2</v>
      </c>
      <c r="AK3" s="5" t="s">
        <v>2</v>
      </c>
      <c r="AL3" s="5" t="s">
        <v>2</v>
      </c>
      <c r="AM3" s="5" t="s">
        <v>2</v>
      </c>
      <c r="AN3" s="5" t="s">
        <v>3</v>
      </c>
      <c r="AO3" s="5" t="s">
        <v>3</v>
      </c>
      <c r="AP3" s="5" t="s">
        <v>3</v>
      </c>
      <c r="AQ3" s="5" t="s">
        <v>3</v>
      </c>
      <c r="AR3" s="5" t="s">
        <v>3</v>
      </c>
      <c r="AS3" s="5" t="s">
        <v>3</v>
      </c>
      <c r="AT3" s="5" t="s">
        <v>3</v>
      </c>
      <c r="AU3" s="5" t="s">
        <v>3</v>
      </c>
      <c r="AV3" s="5" t="s">
        <v>3</v>
      </c>
      <c r="AW3" s="5" t="s">
        <v>3</v>
      </c>
      <c r="AX3" s="5" t="s">
        <v>3</v>
      </c>
      <c r="AY3" s="5" t="s">
        <v>3</v>
      </c>
      <c r="AZ3" s="5" t="s">
        <v>4</v>
      </c>
      <c r="BA3" s="5" t="s">
        <v>4</v>
      </c>
      <c r="BB3" s="5" t="s">
        <v>4</v>
      </c>
      <c r="BC3" s="7"/>
      <c r="BD3" s="6"/>
    </row>
    <row r="4" spans="1:61" s="1" customFormat="1" ht="24" x14ac:dyDescent="0.2">
      <c r="A4" s="20"/>
      <c r="B4" s="3" t="s">
        <v>5</v>
      </c>
      <c r="C4" s="3"/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6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6</v>
      </c>
      <c r="AB4" s="5" t="s">
        <v>6</v>
      </c>
      <c r="AC4" s="5" t="s">
        <v>6</v>
      </c>
      <c r="AD4" s="5" t="s">
        <v>6</v>
      </c>
      <c r="AE4" s="5" t="s">
        <v>6</v>
      </c>
      <c r="AF4" s="5" t="s">
        <v>6</v>
      </c>
      <c r="AG4" s="5" t="s">
        <v>6</v>
      </c>
      <c r="AH4" s="5" t="s">
        <v>6</v>
      </c>
      <c r="AI4" s="5" t="s">
        <v>6</v>
      </c>
      <c r="AJ4" s="5" t="s">
        <v>6</v>
      </c>
      <c r="AK4" s="5" t="s">
        <v>6</v>
      </c>
      <c r="AL4" s="5" t="s">
        <v>6</v>
      </c>
      <c r="AM4" s="5" t="s">
        <v>6</v>
      </c>
      <c r="AN4" s="5" t="s">
        <v>7</v>
      </c>
      <c r="AO4" s="5" t="s">
        <v>7</v>
      </c>
      <c r="AP4" s="5" t="s">
        <v>7</v>
      </c>
      <c r="AQ4" s="5" t="s">
        <v>8</v>
      </c>
      <c r="AR4" s="5" t="s">
        <v>8</v>
      </c>
      <c r="AS4" s="5" t="s">
        <v>8</v>
      </c>
      <c r="AT4" s="5" t="s">
        <v>8</v>
      </c>
      <c r="AU4" s="5" t="s">
        <v>8</v>
      </c>
      <c r="AV4" s="5" t="s">
        <v>9</v>
      </c>
      <c r="AW4" s="5" t="s">
        <v>8</v>
      </c>
      <c r="AX4" s="5" t="s">
        <v>10</v>
      </c>
      <c r="AY4" s="5" t="s">
        <v>10</v>
      </c>
      <c r="AZ4" s="5" t="s">
        <v>11</v>
      </c>
      <c r="BA4" s="5" t="s">
        <v>12</v>
      </c>
      <c r="BB4" s="5" t="s">
        <v>13</v>
      </c>
      <c r="BC4" s="7"/>
      <c r="BD4" s="6"/>
    </row>
    <row r="5" spans="1:61" s="1" customFormat="1" ht="13" x14ac:dyDescent="0.2">
      <c r="A5" s="20"/>
      <c r="B5" s="3" t="s">
        <v>14</v>
      </c>
      <c r="C5" s="3"/>
      <c r="D5" s="5" t="s">
        <v>15</v>
      </c>
      <c r="E5" s="5" t="s">
        <v>16</v>
      </c>
      <c r="F5" s="5" t="s">
        <v>16</v>
      </c>
      <c r="G5" s="5" t="s">
        <v>16</v>
      </c>
      <c r="H5" s="5" t="s">
        <v>15</v>
      </c>
      <c r="I5" s="5" t="s">
        <v>16</v>
      </c>
      <c r="J5" s="5" t="s">
        <v>15</v>
      </c>
      <c r="K5" s="5" t="s">
        <v>16</v>
      </c>
      <c r="L5" s="5" t="s">
        <v>15</v>
      </c>
      <c r="M5" s="5" t="s">
        <v>16</v>
      </c>
      <c r="N5" s="5" t="s">
        <v>15</v>
      </c>
      <c r="O5" s="5" t="s">
        <v>15</v>
      </c>
      <c r="P5" s="5" t="s">
        <v>15</v>
      </c>
      <c r="Q5" s="5" t="s">
        <v>17</v>
      </c>
      <c r="R5" s="5" t="s">
        <v>16</v>
      </c>
      <c r="S5" s="5" t="s">
        <v>16</v>
      </c>
      <c r="T5" s="5" t="s">
        <v>15</v>
      </c>
      <c r="U5" s="5" t="s">
        <v>16</v>
      </c>
      <c r="V5" s="5" t="s">
        <v>16</v>
      </c>
      <c r="W5" s="5" t="s">
        <v>16</v>
      </c>
      <c r="X5" s="5" t="s">
        <v>15</v>
      </c>
      <c r="Y5" s="5" t="s">
        <v>16</v>
      </c>
      <c r="Z5" s="5" t="s">
        <v>16</v>
      </c>
      <c r="AA5" s="5" t="s">
        <v>15</v>
      </c>
      <c r="AB5" s="5" t="s">
        <v>16</v>
      </c>
      <c r="AC5" s="5" t="s">
        <v>15</v>
      </c>
      <c r="AD5" s="5" t="s">
        <v>16</v>
      </c>
      <c r="AE5" s="5" t="s">
        <v>15</v>
      </c>
      <c r="AF5" s="5" t="s">
        <v>18</v>
      </c>
      <c r="AG5" s="5" t="s">
        <v>18</v>
      </c>
      <c r="AH5" s="5" t="s">
        <v>18</v>
      </c>
      <c r="AI5" s="5" t="s">
        <v>16</v>
      </c>
      <c r="AJ5" s="5" t="s">
        <v>15</v>
      </c>
      <c r="AK5" s="5" t="s">
        <v>16</v>
      </c>
      <c r="AL5" s="5" t="s">
        <v>16</v>
      </c>
      <c r="AM5" s="5" t="s">
        <v>259</v>
      </c>
      <c r="AN5" s="5" t="s">
        <v>15</v>
      </c>
      <c r="AO5" s="5" t="s">
        <v>15</v>
      </c>
      <c r="AP5" s="5" t="s">
        <v>16</v>
      </c>
      <c r="AQ5" s="5" t="s">
        <v>16</v>
      </c>
      <c r="AR5" s="5" t="s">
        <v>16</v>
      </c>
      <c r="AS5" s="5" t="s">
        <v>16</v>
      </c>
      <c r="AT5" s="5" t="s">
        <v>16</v>
      </c>
      <c r="AU5" s="5" t="s">
        <v>16</v>
      </c>
      <c r="AV5" s="5" t="s">
        <v>16</v>
      </c>
      <c r="AW5" s="5" t="s">
        <v>19</v>
      </c>
      <c r="AX5" s="5" t="s">
        <v>15</v>
      </c>
      <c r="AY5" s="5" t="s">
        <v>15</v>
      </c>
      <c r="AZ5" s="5" t="s">
        <v>15</v>
      </c>
      <c r="BA5" s="5" t="s">
        <v>15</v>
      </c>
      <c r="BB5" s="5" t="s">
        <v>15</v>
      </c>
      <c r="BC5" s="7"/>
      <c r="BD5" s="6"/>
      <c r="BE5" s="1">
        <f>COUNTIF(D5:BB5, "Male")</f>
        <v>23</v>
      </c>
    </row>
    <row r="6" spans="1:61" s="1" customFormat="1" ht="36" x14ac:dyDescent="0.2">
      <c r="A6" s="20"/>
      <c r="B6" s="3" t="s">
        <v>20</v>
      </c>
      <c r="C6" s="3"/>
      <c r="D6" s="5" t="s">
        <v>21</v>
      </c>
      <c r="E6" s="5" t="s">
        <v>21</v>
      </c>
      <c r="F6" s="5" t="s">
        <v>22</v>
      </c>
      <c r="G6" s="5" t="s">
        <v>23</v>
      </c>
      <c r="H6" s="5" t="s">
        <v>24</v>
      </c>
      <c r="I6" s="5" t="s">
        <v>25</v>
      </c>
      <c r="J6" s="5" t="s">
        <v>25</v>
      </c>
      <c r="K6" s="5" t="s">
        <v>26</v>
      </c>
      <c r="L6" s="5" t="s">
        <v>27</v>
      </c>
      <c r="M6" s="5" t="s">
        <v>295</v>
      </c>
      <c r="N6" s="5" t="s">
        <v>28</v>
      </c>
      <c r="O6" s="5" t="s">
        <v>24</v>
      </c>
      <c r="P6" s="5" t="s">
        <v>295</v>
      </c>
      <c r="Q6" s="5" t="s">
        <v>29</v>
      </c>
      <c r="R6" s="5" t="s">
        <v>87</v>
      </c>
      <c r="S6" s="5" t="s">
        <v>87</v>
      </c>
      <c r="T6" s="5" t="s">
        <v>30</v>
      </c>
      <c r="U6" s="5" t="s">
        <v>30</v>
      </c>
      <c r="V6" s="5" t="s">
        <v>87</v>
      </c>
      <c r="W6" s="5" t="s">
        <v>31</v>
      </c>
      <c r="X6" s="5" t="s">
        <v>32</v>
      </c>
      <c r="Y6" s="5" t="s">
        <v>32</v>
      </c>
      <c r="Z6" s="5" t="s">
        <v>296</v>
      </c>
      <c r="AA6" s="5" t="s">
        <v>295</v>
      </c>
      <c r="AB6" s="5" t="s">
        <v>33</v>
      </c>
      <c r="AC6" s="5" t="s">
        <v>33</v>
      </c>
      <c r="AD6" s="5" t="s">
        <v>33</v>
      </c>
      <c r="AE6" s="5" t="s">
        <v>33</v>
      </c>
      <c r="AF6" s="5" t="s">
        <v>34</v>
      </c>
      <c r="AG6" s="5" t="s">
        <v>35</v>
      </c>
      <c r="AH6" s="5" t="s">
        <v>295</v>
      </c>
      <c r="AI6" s="5" t="s">
        <v>30</v>
      </c>
      <c r="AJ6" s="5" t="s">
        <v>30</v>
      </c>
      <c r="AK6" s="5" t="s">
        <v>30</v>
      </c>
      <c r="AL6" s="5" t="s">
        <v>30</v>
      </c>
      <c r="AM6" s="5" t="s">
        <v>260</v>
      </c>
      <c r="AN6" s="5" t="s">
        <v>295</v>
      </c>
      <c r="AO6" s="5" t="s">
        <v>36</v>
      </c>
      <c r="AP6" s="5" t="s">
        <v>36</v>
      </c>
      <c r="AQ6" s="5" t="s">
        <v>37</v>
      </c>
      <c r="AR6" s="5" t="s">
        <v>37</v>
      </c>
      <c r="AS6" s="5" t="s">
        <v>38</v>
      </c>
      <c r="AT6" s="5" t="s">
        <v>38</v>
      </c>
      <c r="AU6" s="5" t="s">
        <v>38</v>
      </c>
      <c r="AV6" s="5" t="s">
        <v>295</v>
      </c>
      <c r="AW6" s="5" t="s">
        <v>87</v>
      </c>
      <c r="AX6" s="5" t="s">
        <v>39</v>
      </c>
      <c r="AY6" s="5" t="s">
        <v>39</v>
      </c>
      <c r="AZ6" s="5" t="s">
        <v>40</v>
      </c>
      <c r="BA6" s="5" t="s">
        <v>41</v>
      </c>
      <c r="BB6" s="5" t="s">
        <v>41</v>
      </c>
      <c r="BC6" s="7"/>
      <c r="BD6" s="6"/>
    </row>
    <row r="7" spans="1:61" s="1" customFormat="1" ht="13" x14ac:dyDescent="0.2">
      <c r="A7" s="21"/>
      <c r="B7" s="3" t="s">
        <v>256</v>
      </c>
      <c r="C7" s="3"/>
      <c r="D7" s="5" t="s">
        <v>92</v>
      </c>
      <c r="E7" s="5" t="s">
        <v>92</v>
      </c>
      <c r="F7" s="5" t="s">
        <v>86</v>
      </c>
      <c r="G7" s="5" t="s">
        <v>92</v>
      </c>
      <c r="H7" s="5" t="s">
        <v>86</v>
      </c>
      <c r="I7" s="5" t="s">
        <v>87</v>
      </c>
      <c r="J7" s="5" t="s">
        <v>87</v>
      </c>
      <c r="K7" s="5" t="s">
        <v>92</v>
      </c>
      <c r="L7" s="5" t="s">
        <v>92</v>
      </c>
      <c r="M7" s="5" t="s">
        <v>86</v>
      </c>
      <c r="N7" s="5" t="s">
        <v>86</v>
      </c>
      <c r="O7" s="5" t="s">
        <v>86</v>
      </c>
      <c r="P7" s="5" t="s">
        <v>86</v>
      </c>
      <c r="Q7" s="5" t="s">
        <v>92</v>
      </c>
      <c r="R7" s="5" t="s">
        <v>92</v>
      </c>
      <c r="S7" s="5" t="s">
        <v>86</v>
      </c>
      <c r="T7" s="5" t="s">
        <v>92</v>
      </c>
      <c r="U7" s="5" t="s">
        <v>92</v>
      </c>
      <c r="V7" s="5" t="s">
        <v>86</v>
      </c>
      <c r="W7" s="5" t="s">
        <v>92</v>
      </c>
      <c r="X7" s="5" t="s">
        <v>92</v>
      </c>
      <c r="Y7" s="5" t="s">
        <v>92</v>
      </c>
      <c r="Z7" s="5" t="s">
        <v>86</v>
      </c>
      <c r="AA7" s="5" t="s">
        <v>86</v>
      </c>
      <c r="AB7" s="5" t="s">
        <v>92</v>
      </c>
      <c r="AC7" s="5" t="s">
        <v>92</v>
      </c>
      <c r="AD7" s="5" t="s">
        <v>92</v>
      </c>
      <c r="AE7" s="5" t="s">
        <v>86</v>
      </c>
      <c r="AF7" s="5" t="s">
        <v>86</v>
      </c>
      <c r="AG7" s="5" t="s">
        <v>86</v>
      </c>
      <c r="AH7" s="5" t="s">
        <v>86</v>
      </c>
      <c r="AI7" s="5" t="s">
        <v>86</v>
      </c>
      <c r="AJ7" s="5" t="s">
        <v>86</v>
      </c>
      <c r="AK7" s="5" t="s">
        <v>86</v>
      </c>
      <c r="AL7" s="5" t="s">
        <v>92</v>
      </c>
      <c r="AM7" s="5" t="s">
        <v>86</v>
      </c>
      <c r="AN7" s="5" t="s">
        <v>92</v>
      </c>
      <c r="AO7" s="5" t="s">
        <v>92</v>
      </c>
      <c r="AP7" s="5" t="s">
        <v>92</v>
      </c>
      <c r="AQ7" s="5" t="s">
        <v>87</v>
      </c>
      <c r="AR7" s="5" t="s">
        <v>87</v>
      </c>
      <c r="AS7" s="5" t="s">
        <v>86</v>
      </c>
      <c r="AT7" s="5" t="s">
        <v>86</v>
      </c>
      <c r="AU7" s="5" t="s">
        <v>86</v>
      </c>
      <c r="AV7" s="5" t="s">
        <v>86</v>
      </c>
      <c r="AW7" s="5" t="s">
        <v>87</v>
      </c>
      <c r="AX7" s="5" t="s">
        <v>92</v>
      </c>
      <c r="AY7" s="5" t="s">
        <v>92</v>
      </c>
      <c r="AZ7" s="5" t="s">
        <v>92</v>
      </c>
      <c r="BA7" s="5" t="s">
        <v>86</v>
      </c>
      <c r="BB7" s="5" t="s">
        <v>86</v>
      </c>
      <c r="BC7" s="7" t="s">
        <v>291</v>
      </c>
      <c r="BD7" s="6">
        <f>BE7/BI7</f>
        <v>0.47826086956521741</v>
      </c>
      <c r="BE7" s="1">
        <f>COUNTIF(D7:BB7, "+")</f>
        <v>22</v>
      </c>
      <c r="BF7" s="1">
        <f>COUNTIF(D7:BB7, "-")</f>
        <v>24</v>
      </c>
      <c r="BG7" s="1">
        <f>+COUNTIF(D7:BB7, "n/a")</f>
        <v>5</v>
      </c>
      <c r="BH7" s="1">
        <f>SUM(BE7:BG7)</f>
        <v>51</v>
      </c>
      <c r="BI7" s="1">
        <f>SUM(BE7:BF7)</f>
        <v>46</v>
      </c>
    </row>
    <row r="8" spans="1:61" s="5" customFormat="1" ht="64.5" customHeight="1" x14ac:dyDescent="0.2">
      <c r="B8" s="3" t="s">
        <v>193</v>
      </c>
      <c r="C8" s="3"/>
      <c r="D8" s="9" t="s">
        <v>194</v>
      </c>
      <c r="E8" s="9" t="s">
        <v>194</v>
      </c>
      <c r="F8" s="5" t="s">
        <v>195</v>
      </c>
      <c r="G8" s="5" t="s">
        <v>196</v>
      </c>
      <c r="H8" s="5" t="s">
        <v>197</v>
      </c>
      <c r="I8" s="5" t="s">
        <v>198</v>
      </c>
      <c r="J8" s="5" t="s">
        <v>198</v>
      </c>
      <c r="K8" s="5" t="s">
        <v>199</v>
      </c>
      <c r="L8" s="5" t="s">
        <v>200</v>
      </c>
      <c r="M8" s="5" t="s">
        <v>201</v>
      </c>
      <c r="N8" s="5" t="s">
        <v>202</v>
      </c>
      <c r="O8" s="5" t="s">
        <v>199</v>
      </c>
      <c r="P8" s="5" t="s">
        <v>203</v>
      </c>
      <c r="Q8" s="5" t="s">
        <v>224</v>
      </c>
      <c r="R8" s="5" t="s">
        <v>204</v>
      </c>
      <c r="S8" s="5" t="s">
        <v>205</v>
      </c>
      <c r="T8" s="5" t="s">
        <v>228</v>
      </c>
      <c r="U8" s="5" t="s">
        <v>228</v>
      </c>
      <c r="V8" s="5" t="s">
        <v>206</v>
      </c>
      <c r="W8" s="5" t="s">
        <v>231</v>
      </c>
      <c r="X8" s="5" t="s">
        <v>232</v>
      </c>
      <c r="Y8" s="5" t="s">
        <v>232</v>
      </c>
      <c r="Z8" s="5" t="s">
        <v>234</v>
      </c>
      <c r="AA8" s="5" t="s">
        <v>236</v>
      </c>
      <c r="AB8" s="10" t="s">
        <v>194</v>
      </c>
      <c r="AC8" s="10" t="s">
        <v>194</v>
      </c>
      <c r="AD8" s="10" t="s">
        <v>194</v>
      </c>
      <c r="AE8" s="11" t="s">
        <v>238</v>
      </c>
      <c r="AF8" s="10" t="s">
        <v>240</v>
      </c>
      <c r="AG8" s="5" t="s">
        <v>232</v>
      </c>
      <c r="AH8" s="5" t="s">
        <v>257</v>
      </c>
      <c r="AI8" s="5" t="s">
        <v>261</v>
      </c>
      <c r="AJ8" s="5" t="s">
        <v>261</v>
      </c>
      <c r="AK8" s="5" t="s">
        <v>261</v>
      </c>
      <c r="AL8" s="5" t="s">
        <v>262</v>
      </c>
      <c r="AM8" s="5" t="s">
        <v>263</v>
      </c>
      <c r="AN8" s="5" t="s">
        <v>199</v>
      </c>
      <c r="AO8" s="13" t="s">
        <v>242</v>
      </c>
      <c r="AP8" s="13" t="s">
        <v>242</v>
      </c>
      <c r="AQ8" s="5" t="s">
        <v>244</v>
      </c>
      <c r="AR8" s="5" t="s">
        <v>244</v>
      </c>
      <c r="AS8" s="5" t="s">
        <v>247</v>
      </c>
      <c r="AT8" s="5" t="s">
        <v>247</v>
      </c>
      <c r="AU8" s="5" t="s">
        <v>247</v>
      </c>
      <c r="AV8" s="5" t="s">
        <v>207</v>
      </c>
      <c r="AW8" s="5" t="s">
        <v>208</v>
      </c>
      <c r="AX8" s="5" t="s">
        <v>209</v>
      </c>
      <c r="AY8" s="5" t="s">
        <v>209</v>
      </c>
      <c r="AZ8" s="5" t="s">
        <v>210</v>
      </c>
      <c r="BA8" s="5" t="s">
        <v>211</v>
      </c>
      <c r="BB8" s="5" t="s">
        <v>211</v>
      </c>
      <c r="BC8" s="7"/>
    </row>
    <row r="9" spans="1:61" s="5" customFormat="1" ht="36" x14ac:dyDescent="0.2">
      <c r="B9" s="3" t="s">
        <v>212</v>
      </c>
      <c r="C9" s="3"/>
      <c r="D9" s="9" t="s">
        <v>213</v>
      </c>
      <c r="E9" s="9" t="s">
        <v>213</v>
      </c>
      <c r="F9" s="5" t="s">
        <v>216</v>
      </c>
      <c r="G9" s="5" t="s">
        <v>214</v>
      </c>
      <c r="H9" s="5" t="s">
        <v>217</v>
      </c>
      <c r="I9" s="5" t="s">
        <v>218</v>
      </c>
      <c r="J9" s="5" t="s">
        <v>218</v>
      </c>
      <c r="K9" s="5" t="s">
        <v>219</v>
      </c>
      <c r="L9" s="5" t="s">
        <v>86</v>
      </c>
      <c r="M9" s="5" t="s">
        <v>220</v>
      </c>
      <c r="N9" s="7" t="s">
        <v>221</v>
      </c>
      <c r="O9" s="5" t="s">
        <v>222</v>
      </c>
      <c r="P9" s="5" t="s">
        <v>223</v>
      </c>
      <c r="Q9" s="5" t="s">
        <v>225</v>
      </c>
      <c r="R9" s="5" t="s">
        <v>226</v>
      </c>
      <c r="S9" s="5" t="s">
        <v>227</v>
      </c>
      <c r="T9" s="5" t="s">
        <v>229</v>
      </c>
      <c r="U9" s="5" t="s">
        <v>229</v>
      </c>
      <c r="V9" s="5" t="s">
        <v>230</v>
      </c>
      <c r="W9" s="5" t="s">
        <v>86</v>
      </c>
      <c r="X9" s="5" t="s">
        <v>233</v>
      </c>
      <c r="Y9" s="5" t="s">
        <v>233</v>
      </c>
      <c r="Z9" s="5" t="s">
        <v>235</v>
      </c>
      <c r="AA9" s="12" t="s">
        <v>237</v>
      </c>
      <c r="AB9" s="5" t="s">
        <v>213</v>
      </c>
      <c r="AC9" s="5" t="s">
        <v>213</v>
      </c>
      <c r="AD9" s="5" t="s">
        <v>213</v>
      </c>
      <c r="AE9" s="11" t="s">
        <v>239</v>
      </c>
      <c r="AF9" s="12" t="s">
        <v>241</v>
      </c>
      <c r="AG9" s="5" t="s">
        <v>233</v>
      </c>
      <c r="AH9" s="5" t="s">
        <v>258</v>
      </c>
      <c r="AI9" s="5" t="s">
        <v>265</v>
      </c>
      <c r="AJ9" s="5" t="s">
        <v>265</v>
      </c>
      <c r="AK9" s="5" t="s">
        <v>265</v>
      </c>
      <c r="AL9" s="5" t="s">
        <v>266</v>
      </c>
      <c r="AM9" s="5" t="s">
        <v>264</v>
      </c>
      <c r="AN9" s="5" t="s">
        <v>222</v>
      </c>
      <c r="AO9" s="13" t="s">
        <v>243</v>
      </c>
      <c r="AP9" s="13" t="s">
        <v>243</v>
      </c>
      <c r="AQ9" s="7" t="s">
        <v>245</v>
      </c>
      <c r="AR9" s="7" t="s">
        <v>245</v>
      </c>
      <c r="AS9" s="5" t="s">
        <v>246</v>
      </c>
      <c r="AT9" s="5" t="s">
        <v>246</v>
      </c>
      <c r="AU9" s="5" t="s">
        <v>246</v>
      </c>
      <c r="AV9" s="13" t="s">
        <v>249</v>
      </c>
      <c r="AW9" s="5" t="s">
        <v>248</v>
      </c>
      <c r="AX9" s="5" t="s">
        <v>215</v>
      </c>
      <c r="AY9" s="5" t="s">
        <v>215</v>
      </c>
      <c r="AZ9" s="5" t="s">
        <v>86</v>
      </c>
      <c r="BA9" s="5" t="s">
        <v>250</v>
      </c>
      <c r="BB9" s="5" t="s">
        <v>250</v>
      </c>
      <c r="BC9" s="7"/>
    </row>
    <row r="10" spans="1:61" s="1" customFormat="1" ht="13" x14ac:dyDescent="0.2">
      <c r="A10" s="19" t="s">
        <v>148</v>
      </c>
      <c r="B10" s="3" t="s">
        <v>84</v>
      </c>
      <c r="C10" s="3" t="s">
        <v>85</v>
      </c>
      <c r="D10" s="5" t="s">
        <v>86</v>
      </c>
      <c r="E10" s="5" t="s">
        <v>86</v>
      </c>
      <c r="F10" s="5" t="s">
        <v>92</v>
      </c>
      <c r="G10" s="5" t="s">
        <v>86</v>
      </c>
      <c r="H10" s="5" t="s">
        <v>92</v>
      </c>
      <c r="I10" s="5" t="s">
        <v>86</v>
      </c>
      <c r="J10" s="5" t="s">
        <v>87</v>
      </c>
      <c r="K10" s="5" t="s">
        <v>87</v>
      </c>
      <c r="L10" s="5" t="s">
        <v>87</v>
      </c>
      <c r="M10" s="5" t="s">
        <v>92</v>
      </c>
      <c r="N10" s="5" t="s">
        <v>87</v>
      </c>
      <c r="O10" s="5" t="s">
        <v>86</v>
      </c>
      <c r="P10" s="5" t="s">
        <v>86</v>
      </c>
      <c r="Q10" s="5" t="s">
        <v>87</v>
      </c>
      <c r="R10" s="5" t="s">
        <v>86</v>
      </c>
      <c r="S10" s="5" t="s">
        <v>92</v>
      </c>
      <c r="T10" s="5" t="s">
        <v>86</v>
      </c>
      <c r="U10" s="5" t="s">
        <v>86</v>
      </c>
      <c r="V10" s="5" t="s">
        <v>87</v>
      </c>
      <c r="W10" s="5" t="s">
        <v>92</v>
      </c>
      <c r="X10" s="5" t="s">
        <v>87</v>
      </c>
      <c r="Y10" s="5" t="s">
        <v>87</v>
      </c>
      <c r="Z10" s="5" t="s">
        <v>86</v>
      </c>
      <c r="AA10" s="5" t="s">
        <v>92</v>
      </c>
      <c r="AB10" s="5" t="s">
        <v>86</v>
      </c>
      <c r="AC10" s="5" t="s">
        <v>86</v>
      </c>
      <c r="AD10" s="5" t="s">
        <v>86</v>
      </c>
      <c r="AE10" s="7" t="s">
        <v>92</v>
      </c>
      <c r="AF10" s="5" t="s">
        <v>86</v>
      </c>
      <c r="AG10" s="5" t="s">
        <v>92</v>
      </c>
      <c r="AH10" s="5" t="s">
        <v>92</v>
      </c>
      <c r="AI10" s="5" t="s">
        <v>87</v>
      </c>
      <c r="AJ10" s="5" t="s">
        <v>87</v>
      </c>
      <c r="AK10" s="5" t="s">
        <v>87</v>
      </c>
      <c r="AL10" s="5" t="s">
        <v>87</v>
      </c>
      <c r="AM10" s="5" t="s">
        <v>86</v>
      </c>
      <c r="AN10" s="5" t="s">
        <v>92</v>
      </c>
      <c r="AO10" s="5" t="s">
        <v>86</v>
      </c>
      <c r="AP10" s="5" t="s">
        <v>86</v>
      </c>
      <c r="AQ10" s="5" t="s">
        <v>87</v>
      </c>
      <c r="AR10" s="5" t="s">
        <v>87</v>
      </c>
      <c r="AS10" s="5" t="s">
        <v>87</v>
      </c>
      <c r="AT10" s="5" t="s">
        <v>87</v>
      </c>
      <c r="AU10" s="5" t="s">
        <v>87</v>
      </c>
      <c r="AV10" s="5" t="s">
        <v>92</v>
      </c>
      <c r="AW10" s="5" t="s">
        <v>87</v>
      </c>
      <c r="AX10" s="5" t="s">
        <v>87</v>
      </c>
      <c r="AY10" s="5" t="s">
        <v>87</v>
      </c>
      <c r="AZ10" s="5" t="s">
        <v>92</v>
      </c>
      <c r="BA10" s="5" t="s">
        <v>92</v>
      </c>
      <c r="BB10" s="5" t="s">
        <v>92</v>
      </c>
      <c r="BC10" s="7" t="s">
        <v>271</v>
      </c>
      <c r="BD10" s="6">
        <f t="shared" ref="BD10:BD18" si="0">BE10/BI10</f>
        <v>0.45161290322580644</v>
      </c>
      <c r="BE10" s="1">
        <f>COUNTIF(D10:BB10, "+")</f>
        <v>14</v>
      </c>
      <c r="BF10" s="1">
        <f t="shared" ref="BF10:BF18" si="1">COUNTIF(D10:BB10, "-")</f>
        <v>17</v>
      </c>
      <c r="BG10" s="1">
        <f t="shared" ref="BG10:BG18" si="2">COUNTIF(D10:BB10, "n/a")</f>
        <v>20</v>
      </c>
      <c r="BH10" s="1">
        <f t="shared" ref="BH10:BH18" si="3">SUM(BE10:BG10)</f>
        <v>51</v>
      </c>
      <c r="BI10" s="1">
        <f t="shared" ref="BI10:BI18" si="4">SUM(BE10:BF10)</f>
        <v>31</v>
      </c>
    </row>
    <row r="11" spans="1:61" s="1" customFormat="1" ht="52.5" customHeight="1" x14ac:dyDescent="0.2">
      <c r="A11" s="20"/>
      <c r="B11" s="3" t="s">
        <v>153</v>
      </c>
      <c r="C11" s="3" t="s">
        <v>152</v>
      </c>
      <c r="D11" s="5" t="s">
        <v>86</v>
      </c>
      <c r="E11" s="5" t="s">
        <v>86</v>
      </c>
      <c r="F11" s="5" t="s">
        <v>92</v>
      </c>
      <c r="G11" s="5" t="s">
        <v>86</v>
      </c>
      <c r="H11" s="5" t="s">
        <v>92</v>
      </c>
      <c r="I11" s="5" t="s">
        <v>86</v>
      </c>
      <c r="J11" s="5" t="s">
        <v>86</v>
      </c>
      <c r="K11" s="5" t="s">
        <v>92</v>
      </c>
      <c r="L11" s="5" t="s">
        <v>86</v>
      </c>
      <c r="M11" s="5" t="s">
        <v>92</v>
      </c>
      <c r="N11" s="5" t="s">
        <v>86</v>
      </c>
      <c r="O11" s="5" t="s">
        <v>92</v>
      </c>
      <c r="P11" s="5" t="s">
        <v>86</v>
      </c>
      <c r="Q11" s="5" t="s">
        <v>86</v>
      </c>
      <c r="R11" s="5" t="s">
        <v>92</v>
      </c>
      <c r="S11" s="5" t="s">
        <v>87</v>
      </c>
      <c r="T11" s="5" t="s">
        <v>86</v>
      </c>
      <c r="U11" s="5" t="s">
        <v>86</v>
      </c>
      <c r="V11" s="5" t="s">
        <v>87</v>
      </c>
      <c r="W11" s="5" t="s">
        <v>92</v>
      </c>
      <c r="X11" s="5" t="s">
        <v>86</v>
      </c>
      <c r="Y11" s="5" t="s">
        <v>87</v>
      </c>
      <c r="Z11" s="5" t="s">
        <v>87</v>
      </c>
      <c r="AA11" s="5" t="s">
        <v>92</v>
      </c>
      <c r="AB11" s="5" t="s">
        <v>92</v>
      </c>
      <c r="AC11" s="5" t="s">
        <v>86</v>
      </c>
      <c r="AD11" s="5" t="s">
        <v>86</v>
      </c>
      <c r="AE11" s="5" t="s">
        <v>92</v>
      </c>
      <c r="AF11" s="5" t="s">
        <v>86</v>
      </c>
      <c r="AG11" s="5" t="s">
        <v>92</v>
      </c>
      <c r="AH11" s="5" t="s">
        <v>92</v>
      </c>
      <c r="AI11" s="5" t="s">
        <v>87</v>
      </c>
      <c r="AJ11" s="5" t="s">
        <v>87</v>
      </c>
      <c r="AK11" s="5" t="s">
        <v>87</v>
      </c>
      <c r="AL11" s="5" t="s">
        <v>87</v>
      </c>
      <c r="AM11" s="5" t="s">
        <v>86</v>
      </c>
      <c r="AN11" s="5" t="s">
        <v>92</v>
      </c>
      <c r="AO11" s="5" t="s">
        <v>86</v>
      </c>
      <c r="AP11" s="5" t="s">
        <v>86</v>
      </c>
      <c r="AQ11" s="5" t="s">
        <v>92</v>
      </c>
      <c r="AR11" s="5" t="s">
        <v>87</v>
      </c>
      <c r="AS11" s="5" t="s">
        <v>86</v>
      </c>
      <c r="AT11" s="5" t="s">
        <v>86</v>
      </c>
      <c r="AU11" s="5" t="s">
        <v>86</v>
      </c>
      <c r="AV11" s="5" t="s">
        <v>92</v>
      </c>
      <c r="AW11" s="5" t="s">
        <v>86</v>
      </c>
      <c r="AX11" s="5" t="s">
        <v>87</v>
      </c>
      <c r="AY11" s="5" t="s">
        <v>92</v>
      </c>
      <c r="AZ11" s="5" t="s">
        <v>92</v>
      </c>
      <c r="BA11" s="5" t="s">
        <v>92</v>
      </c>
      <c r="BB11" s="5" t="s">
        <v>92</v>
      </c>
      <c r="BC11" s="7" t="s">
        <v>272</v>
      </c>
      <c r="BD11" s="6">
        <f t="shared" si="0"/>
        <v>0.46341463414634149</v>
      </c>
      <c r="BE11" s="1">
        <f t="shared" ref="BE11:BE18" si="5">COUNTIF(D11:BB11, "+")</f>
        <v>19</v>
      </c>
      <c r="BF11" s="1">
        <f t="shared" si="1"/>
        <v>22</v>
      </c>
      <c r="BG11" s="1">
        <f t="shared" si="2"/>
        <v>10</v>
      </c>
      <c r="BH11" s="1">
        <f t="shared" si="3"/>
        <v>51</v>
      </c>
      <c r="BI11" s="1">
        <f t="shared" si="4"/>
        <v>41</v>
      </c>
    </row>
    <row r="12" spans="1:61" s="1" customFormat="1" ht="13" x14ac:dyDescent="0.2">
      <c r="A12" s="20"/>
      <c r="B12" s="3" t="s">
        <v>146</v>
      </c>
      <c r="C12" s="3"/>
      <c r="D12" s="5" t="s">
        <v>86</v>
      </c>
      <c r="E12" s="5" t="s">
        <v>86</v>
      </c>
      <c r="F12" s="5" t="s">
        <v>87</v>
      </c>
      <c r="G12" s="5" t="s">
        <v>87</v>
      </c>
      <c r="H12" s="5" t="s">
        <v>87</v>
      </c>
      <c r="I12" s="5" t="s">
        <v>92</v>
      </c>
      <c r="J12" s="5" t="s">
        <v>86</v>
      </c>
      <c r="K12" s="5" t="s">
        <v>92</v>
      </c>
      <c r="L12" s="5" t="s">
        <v>86</v>
      </c>
      <c r="M12" s="5" t="s">
        <v>92</v>
      </c>
      <c r="N12" s="5" t="s">
        <v>87</v>
      </c>
      <c r="O12" s="5" t="s">
        <v>92</v>
      </c>
      <c r="P12" s="5" t="s">
        <v>86</v>
      </c>
      <c r="Q12" s="5" t="s">
        <v>87</v>
      </c>
      <c r="R12" s="5" t="s">
        <v>86</v>
      </c>
      <c r="S12" s="5" t="s">
        <v>87</v>
      </c>
      <c r="T12" s="5" t="s">
        <v>87</v>
      </c>
      <c r="U12" s="5" t="s">
        <v>87</v>
      </c>
      <c r="V12" s="5" t="s">
        <v>87</v>
      </c>
      <c r="W12" s="5" t="s">
        <v>86</v>
      </c>
      <c r="X12" s="5" t="s">
        <v>86</v>
      </c>
      <c r="Y12" s="5" t="s">
        <v>87</v>
      </c>
      <c r="Z12" s="5" t="s">
        <v>87</v>
      </c>
      <c r="AA12" s="5" t="s">
        <v>86</v>
      </c>
      <c r="AB12" s="5" t="s">
        <v>86</v>
      </c>
      <c r="AC12" s="5" t="s">
        <v>87</v>
      </c>
      <c r="AD12" s="5" t="s">
        <v>87</v>
      </c>
      <c r="AE12" s="5" t="s">
        <v>87</v>
      </c>
      <c r="AF12" s="5" t="s">
        <v>92</v>
      </c>
      <c r="AG12" s="5" t="s">
        <v>92</v>
      </c>
      <c r="AH12" s="5" t="s">
        <v>92</v>
      </c>
      <c r="AI12" s="5" t="s">
        <v>87</v>
      </c>
      <c r="AJ12" s="5" t="s">
        <v>87</v>
      </c>
      <c r="AK12" s="5" t="s">
        <v>87</v>
      </c>
      <c r="AL12" s="5" t="s">
        <v>92</v>
      </c>
      <c r="AM12" s="5" t="s">
        <v>86</v>
      </c>
      <c r="AN12" s="5" t="s">
        <v>92</v>
      </c>
      <c r="AO12" s="5" t="s">
        <v>86</v>
      </c>
      <c r="AP12" s="5" t="s">
        <v>86</v>
      </c>
      <c r="AQ12" s="5" t="s">
        <v>87</v>
      </c>
      <c r="AR12" s="5" t="s">
        <v>87</v>
      </c>
      <c r="AS12" s="5" t="s">
        <v>87</v>
      </c>
      <c r="AT12" s="5" t="s">
        <v>87</v>
      </c>
      <c r="AU12" s="5" t="s">
        <v>87</v>
      </c>
      <c r="AV12" s="5" t="s">
        <v>92</v>
      </c>
      <c r="AW12" s="5" t="s">
        <v>87</v>
      </c>
      <c r="AX12" s="5" t="s">
        <v>87</v>
      </c>
      <c r="AY12" s="5" t="s">
        <v>87</v>
      </c>
      <c r="AZ12" s="5" t="s">
        <v>92</v>
      </c>
      <c r="BA12" s="5" t="s">
        <v>87</v>
      </c>
      <c r="BB12" s="5" t="s">
        <v>87</v>
      </c>
      <c r="BC12" s="7" t="s">
        <v>273</v>
      </c>
      <c r="BD12" s="6">
        <f t="shared" ref="BD12" si="6">BE12/BI12</f>
        <v>0.45833333333333331</v>
      </c>
      <c r="BE12" s="1">
        <f t="shared" ref="BE12" si="7">COUNTIF(D12:BB12, "+")</f>
        <v>11</v>
      </c>
      <c r="BF12" s="1">
        <f t="shared" ref="BF12" si="8">COUNTIF(D12:BB12, "-")</f>
        <v>13</v>
      </c>
      <c r="BG12" s="1">
        <f t="shared" ref="BG12" si="9">COUNTIF(D12:BB12, "n/a")</f>
        <v>27</v>
      </c>
      <c r="BH12" s="1">
        <f t="shared" ref="BH12" si="10">SUM(BE12:BG12)</f>
        <v>51</v>
      </c>
      <c r="BI12" s="1">
        <f t="shared" ref="BI12" si="11">SUM(BE12:BF12)</f>
        <v>24</v>
      </c>
    </row>
    <row r="13" spans="1:61" s="1" customFormat="1" ht="13" x14ac:dyDescent="0.2">
      <c r="A13" s="20"/>
      <c r="B13" s="3" t="s">
        <v>88</v>
      </c>
      <c r="C13" s="3" t="s">
        <v>89</v>
      </c>
      <c r="D13" s="5" t="s">
        <v>86</v>
      </c>
      <c r="E13" s="5" t="s">
        <v>86</v>
      </c>
      <c r="F13" s="5" t="s">
        <v>92</v>
      </c>
      <c r="G13" s="5" t="s">
        <v>92</v>
      </c>
      <c r="H13" s="5" t="s">
        <v>92</v>
      </c>
      <c r="I13" s="5" t="s">
        <v>86</v>
      </c>
      <c r="J13" s="5" t="s">
        <v>86</v>
      </c>
      <c r="K13" s="5" t="s">
        <v>86</v>
      </c>
      <c r="L13" s="5" t="s">
        <v>87</v>
      </c>
      <c r="M13" s="5" t="s">
        <v>92</v>
      </c>
      <c r="N13" s="5" t="s">
        <v>86</v>
      </c>
      <c r="O13" s="5" t="s">
        <v>92</v>
      </c>
      <c r="P13" s="5" t="s">
        <v>86</v>
      </c>
      <c r="Q13" s="5" t="s">
        <v>86</v>
      </c>
      <c r="R13" s="5" t="s">
        <v>92</v>
      </c>
      <c r="S13" s="5" t="s">
        <v>87</v>
      </c>
      <c r="T13" s="5" t="s">
        <v>92</v>
      </c>
      <c r="U13" s="5" t="s">
        <v>92</v>
      </c>
      <c r="V13" s="5" t="s">
        <v>87</v>
      </c>
      <c r="W13" s="5" t="s">
        <v>87</v>
      </c>
      <c r="X13" s="5" t="s">
        <v>87</v>
      </c>
      <c r="Y13" s="5" t="s">
        <v>87</v>
      </c>
      <c r="Z13" s="5" t="s">
        <v>87</v>
      </c>
      <c r="AA13" s="5" t="s">
        <v>86</v>
      </c>
      <c r="AB13" s="5" t="s">
        <v>86</v>
      </c>
      <c r="AC13" s="5" t="s">
        <v>86</v>
      </c>
      <c r="AD13" s="5" t="s">
        <v>86</v>
      </c>
      <c r="AE13" s="5" t="s">
        <v>92</v>
      </c>
      <c r="AF13" s="5" t="s">
        <v>86</v>
      </c>
      <c r="AG13" s="5" t="s">
        <v>92</v>
      </c>
      <c r="AH13" s="5" t="s">
        <v>86</v>
      </c>
      <c r="AI13" s="5" t="s">
        <v>92</v>
      </c>
      <c r="AJ13" s="5" t="s">
        <v>87</v>
      </c>
      <c r="AK13" s="5" t="s">
        <v>87</v>
      </c>
      <c r="AL13" s="5" t="s">
        <v>92</v>
      </c>
      <c r="AM13" s="5" t="s">
        <v>86</v>
      </c>
      <c r="AN13" s="5" t="s">
        <v>92</v>
      </c>
      <c r="AO13" s="5" t="s">
        <v>86</v>
      </c>
      <c r="AP13" s="5" t="s">
        <v>86</v>
      </c>
      <c r="AQ13" s="5" t="s">
        <v>87</v>
      </c>
      <c r="AR13" s="5" t="s">
        <v>87</v>
      </c>
      <c r="AS13" s="5" t="s">
        <v>86</v>
      </c>
      <c r="AT13" s="5" t="s">
        <v>92</v>
      </c>
      <c r="AU13" s="5" t="s">
        <v>86</v>
      </c>
      <c r="AV13" s="5" t="s">
        <v>87</v>
      </c>
      <c r="AW13" s="5" t="s">
        <v>87</v>
      </c>
      <c r="AX13" s="5" t="s">
        <v>87</v>
      </c>
      <c r="AY13" s="5" t="s">
        <v>87</v>
      </c>
      <c r="AZ13" s="5" t="s">
        <v>92</v>
      </c>
      <c r="BA13" s="5" t="s">
        <v>87</v>
      </c>
      <c r="BB13" s="5" t="s">
        <v>87</v>
      </c>
      <c r="BC13" s="7" t="s">
        <v>274</v>
      </c>
      <c r="BD13" s="6">
        <f t="shared" si="0"/>
        <v>0.44117647058823528</v>
      </c>
      <c r="BE13" s="1">
        <f t="shared" si="5"/>
        <v>15</v>
      </c>
      <c r="BF13" s="1">
        <f t="shared" si="1"/>
        <v>19</v>
      </c>
      <c r="BG13" s="1">
        <f t="shared" si="2"/>
        <v>17</v>
      </c>
      <c r="BH13" s="1">
        <f t="shared" si="3"/>
        <v>51</v>
      </c>
      <c r="BI13" s="1">
        <f t="shared" si="4"/>
        <v>34</v>
      </c>
    </row>
    <row r="14" spans="1:61" s="1" customFormat="1" ht="13" x14ac:dyDescent="0.2">
      <c r="A14" s="20"/>
      <c r="B14" s="3" t="s">
        <v>90</v>
      </c>
      <c r="C14" s="3" t="s">
        <v>91</v>
      </c>
      <c r="D14" s="5" t="s">
        <v>86</v>
      </c>
      <c r="E14" s="5" t="s">
        <v>86</v>
      </c>
      <c r="F14" s="5" t="s">
        <v>92</v>
      </c>
      <c r="G14" s="5" t="s">
        <v>86</v>
      </c>
      <c r="H14" s="5" t="s">
        <v>87</v>
      </c>
      <c r="I14" s="5" t="s">
        <v>92</v>
      </c>
      <c r="J14" s="5" t="s">
        <v>92</v>
      </c>
      <c r="K14" s="5" t="s">
        <v>86</v>
      </c>
      <c r="L14" s="5" t="s">
        <v>87</v>
      </c>
      <c r="M14" s="5" t="s">
        <v>92</v>
      </c>
      <c r="N14" s="5" t="s">
        <v>86</v>
      </c>
      <c r="O14" s="5" t="s">
        <v>92</v>
      </c>
      <c r="P14" s="5" t="s">
        <v>86</v>
      </c>
      <c r="Q14" s="5" t="s">
        <v>92</v>
      </c>
      <c r="R14" s="5" t="s">
        <v>92</v>
      </c>
      <c r="S14" s="5" t="s">
        <v>92</v>
      </c>
      <c r="T14" s="5" t="s">
        <v>86</v>
      </c>
      <c r="U14" s="5" t="s">
        <v>86</v>
      </c>
      <c r="V14" s="5" t="s">
        <v>92</v>
      </c>
      <c r="W14" s="5" t="s">
        <v>87</v>
      </c>
      <c r="X14" s="5" t="s">
        <v>87</v>
      </c>
      <c r="Y14" s="5" t="s">
        <v>87</v>
      </c>
      <c r="Z14" s="5" t="s">
        <v>87</v>
      </c>
      <c r="AA14" s="5" t="s">
        <v>86</v>
      </c>
      <c r="AB14" s="5" t="s">
        <v>86</v>
      </c>
      <c r="AC14" s="5" t="s">
        <v>86</v>
      </c>
      <c r="AD14" s="5" t="s">
        <v>86</v>
      </c>
      <c r="AE14" s="5" t="s">
        <v>86</v>
      </c>
      <c r="AF14" s="5" t="s">
        <v>92</v>
      </c>
      <c r="AG14" s="5" t="s">
        <v>92</v>
      </c>
      <c r="AH14" s="5" t="s">
        <v>92</v>
      </c>
      <c r="AI14" s="5" t="s">
        <v>92</v>
      </c>
      <c r="AJ14" s="5" t="s">
        <v>87</v>
      </c>
      <c r="AK14" s="5" t="s">
        <v>87</v>
      </c>
      <c r="AL14" s="5" t="s">
        <v>87</v>
      </c>
      <c r="AM14" s="5" t="s">
        <v>86</v>
      </c>
      <c r="AN14" s="5" t="s">
        <v>92</v>
      </c>
      <c r="AO14" s="5" t="s">
        <v>86</v>
      </c>
      <c r="AP14" s="5" t="s">
        <v>86</v>
      </c>
      <c r="AQ14" s="5" t="s">
        <v>87</v>
      </c>
      <c r="AR14" s="5" t="s">
        <v>87</v>
      </c>
      <c r="AS14" s="5" t="s">
        <v>86</v>
      </c>
      <c r="AT14" s="5" t="s">
        <v>92</v>
      </c>
      <c r="AU14" s="5" t="s">
        <v>92</v>
      </c>
      <c r="AV14" s="5" t="s">
        <v>87</v>
      </c>
      <c r="AW14" s="5" t="s">
        <v>87</v>
      </c>
      <c r="AX14" s="5" t="s">
        <v>87</v>
      </c>
      <c r="AY14" s="5" t="s">
        <v>87</v>
      </c>
      <c r="AZ14" s="5" t="s">
        <v>92</v>
      </c>
      <c r="BA14" s="5" t="s">
        <v>92</v>
      </c>
      <c r="BB14" s="5" t="s">
        <v>87</v>
      </c>
      <c r="BC14" s="7" t="s">
        <v>275</v>
      </c>
      <c r="BD14" s="6">
        <f t="shared" si="0"/>
        <v>0.51428571428571423</v>
      </c>
      <c r="BE14" s="1">
        <f t="shared" si="5"/>
        <v>18</v>
      </c>
      <c r="BF14" s="1">
        <f t="shared" si="1"/>
        <v>17</v>
      </c>
      <c r="BG14" s="1">
        <f t="shared" si="2"/>
        <v>16</v>
      </c>
      <c r="BH14" s="1">
        <f t="shared" si="3"/>
        <v>51</v>
      </c>
      <c r="BI14" s="1">
        <f t="shared" si="4"/>
        <v>35</v>
      </c>
    </row>
    <row r="15" spans="1:61" s="1" customFormat="1" ht="13" x14ac:dyDescent="0.2">
      <c r="A15" s="20"/>
      <c r="B15" s="3" t="s">
        <v>134</v>
      </c>
      <c r="C15" s="3" t="s">
        <v>108</v>
      </c>
      <c r="D15" s="5" t="s">
        <v>92</v>
      </c>
      <c r="E15" s="5" t="s">
        <v>92</v>
      </c>
      <c r="F15" s="5" t="s">
        <v>86</v>
      </c>
      <c r="G15" s="5" t="s">
        <v>86</v>
      </c>
      <c r="H15" s="5" t="s">
        <v>92</v>
      </c>
      <c r="I15" s="5" t="s">
        <v>92</v>
      </c>
      <c r="J15" s="5" t="s">
        <v>92</v>
      </c>
      <c r="K15" s="5" t="s">
        <v>92</v>
      </c>
      <c r="L15" s="5" t="s">
        <v>92</v>
      </c>
      <c r="M15" s="5" t="s">
        <v>92</v>
      </c>
      <c r="N15" s="5" t="s">
        <v>92</v>
      </c>
      <c r="O15" s="5" t="s">
        <v>92</v>
      </c>
      <c r="P15" s="5" t="s">
        <v>92</v>
      </c>
      <c r="Q15" s="5" t="s">
        <v>92</v>
      </c>
      <c r="R15" s="5" t="s">
        <v>92</v>
      </c>
      <c r="S15" s="5" t="s">
        <v>87</v>
      </c>
      <c r="T15" s="5" t="s">
        <v>92</v>
      </c>
      <c r="U15" s="5" t="s">
        <v>92</v>
      </c>
      <c r="V15" s="5" t="s">
        <v>92</v>
      </c>
      <c r="W15" s="5" t="s">
        <v>92</v>
      </c>
      <c r="X15" s="5" t="s">
        <v>86</v>
      </c>
      <c r="Y15" s="5" t="s">
        <v>92</v>
      </c>
      <c r="Z15" s="5" t="s">
        <v>92</v>
      </c>
      <c r="AA15" s="5" t="s">
        <v>86</v>
      </c>
      <c r="AB15" s="5" t="s">
        <v>87</v>
      </c>
      <c r="AC15" s="5" t="s">
        <v>92</v>
      </c>
      <c r="AD15" s="5" t="s">
        <v>87</v>
      </c>
      <c r="AE15" s="5" t="s">
        <v>92</v>
      </c>
      <c r="AF15" s="5" t="s">
        <v>92</v>
      </c>
      <c r="AG15" s="5" t="s">
        <v>86</v>
      </c>
      <c r="AH15" s="5" t="s">
        <v>86</v>
      </c>
      <c r="AI15" s="5" t="s">
        <v>92</v>
      </c>
      <c r="AJ15" s="5" t="s">
        <v>92</v>
      </c>
      <c r="AK15" s="5" t="s">
        <v>87</v>
      </c>
      <c r="AL15" s="5" t="s">
        <v>92</v>
      </c>
      <c r="AM15" s="5" t="s">
        <v>92</v>
      </c>
      <c r="AN15" s="5" t="s">
        <v>92</v>
      </c>
      <c r="AO15" s="5" t="s">
        <v>86</v>
      </c>
      <c r="AP15" s="5" t="s">
        <v>92</v>
      </c>
      <c r="AQ15" s="5" t="s">
        <v>92</v>
      </c>
      <c r="AR15" s="5" t="s">
        <v>92</v>
      </c>
      <c r="AS15" s="5" t="s">
        <v>92</v>
      </c>
      <c r="AT15" s="7" t="s">
        <v>86</v>
      </c>
      <c r="AU15" s="5" t="s">
        <v>92</v>
      </c>
      <c r="AV15" s="5" t="s">
        <v>86</v>
      </c>
      <c r="AW15" s="5" t="s">
        <v>92</v>
      </c>
      <c r="AX15" s="5" t="s">
        <v>92</v>
      </c>
      <c r="AY15" s="5" t="s">
        <v>92</v>
      </c>
      <c r="AZ15" s="5" t="s">
        <v>92</v>
      </c>
      <c r="BA15" s="5" t="s">
        <v>92</v>
      </c>
      <c r="BB15" s="5" t="s">
        <v>87</v>
      </c>
      <c r="BC15" s="7" t="s">
        <v>276</v>
      </c>
      <c r="BD15" s="6">
        <f t="shared" si="0"/>
        <v>0.80434782608695654</v>
      </c>
      <c r="BE15" s="1">
        <f t="shared" si="5"/>
        <v>37</v>
      </c>
      <c r="BF15" s="1">
        <f t="shared" si="1"/>
        <v>9</v>
      </c>
      <c r="BG15" s="1">
        <f t="shared" si="2"/>
        <v>5</v>
      </c>
      <c r="BH15" s="1">
        <f t="shared" si="3"/>
        <v>51</v>
      </c>
      <c r="BI15" s="1">
        <f t="shared" si="4"/>
        <v>46</v>
      </c>
    </row>
    <row r="16" spans="1:61" s="1" customFormat="1" ht="24" x14ac:dyDescent="0.2">
      <c r="A16" s="20"/>
      <c r="B16" s="3" t="s">
        <v>151</v>
      </c>
      <c r="C16" s="3" t="s">
        <v>109</v>
      </c>
      <c r="D16" s="5" t="s">
        <v>86</v>
      </c>
      <c r="E16" s="5" t="s">
        <v>86</v>
      </c>
      <c r="F16" s="8" t="s">
        <v>149</v>
      </c>
      <c r="G16" s="5" t="s">
        <v>86</v>
      </c>
      <c r="H16" s="5" t="s">
        <v>86</v>
      </c>
      <c r="I16" s="8" t="s">
        <v>149</v>
      </c>
      <c r="J16" s="5" t="s">
        <v>86</v>
      </c>
      <c r="K16" s="8" t="s">
        <v>149</v>
      </c>
      <c r="L16" s="8" t="s">
        <v>149</v>
      </c>
      <c r="M16" s="5" t="s">
        <v>86</v>
      </c>
      <c r="N16" s="8" t="s">
        <v>149</v>
      </c>
      <c r="O16" s="8" t="s">
        <v>149</v>
      </c>
      <c r="P16" s="8" t="s">
        <v>149</v>
      </c>
      <c r="Q16" s="5" t="s">
        <v>86</v>
      </c>
      <c r="R16" s="5" t="s">
        <v>92</v>
      </c>
      <c r="S16" s="5" t="s">
        <v>87</v>
      </c>
      <c r="T16" s="8" t="s">
        <v>149</v>
      </c>
      <c r="U16" s="8" t="s">
        <v>149</v>
      </c>
      <c r="V16" s="5" t="s">
        <v>87</v>
      </c>
      <c r="W16" s="5" t="s">
        <v>92</v>
      </c>
      <c r="X16" s="5" t="s">
        <v>86</v>
      </c>
      <c r="Y16" s="5" t="s">
        <v>86</v>
      </c>
      <c r="Z16" s="5" t="s">
        <v>86</v>
      </c>
      <c r="AA16" s="5" t="s">
        <v>87</v>
      </c>
      <c r="AB16" s="5" t="s">
        <v>86</v>
      </c>
      <c r="AC16" s="5" t="s">
        <v>92</v>
      </c>
      <c r="AD16" s="5" t="s">
        <v>87</v>
      </c>
      <c r="AE16" s="5" t="s">
        <v>92</v>
      </c>
      <c r="AF16" s="5" t="s">
        <v>86</v>
      </c>
      <c r="AG16" s="5" t="s">
        <v>86</v>
      </c>
      <c r="AH16" s="8" t="s">
        <v>149</v>
      </c>
      <c r="AI16" s="5" t="s">
        <v>86</v>
      </c>
      <c r="AJ16" s="8" t="s">
        <v>149</v>
      </c>
      <c r="AK16" s="8" t="s">
        <v>149</v>
      </c>
      <c r="AL16" s="5" t="s">
        <v>86</v>
      </c>
      <c r="AM16" s="8" t="s">
        <v>149</v>
      </c>
      <c r="AN16" s="5" t="s">
        <v>86</v>
      </c>
      <c r="AO16" s="8" t="s">
        <v>149</v>
      </c>
      <c r="AP16" s="8" t="s">
        <v>149</v>
      </c>
      <c r="AQ16" s="8" t="s">
        <v>149</v>
      </c>
      <c r="AR16" s="8" t="s">
        <v>149</v>
      </c>
      <c r="AS16" s="8" t="s">
        <v>149</v>
      </c>
      <c r="AT16" s="8" t="s">
        <v>149</v>
      </c>
      <c r="AU16" s="5" t="s">
        <v>86</v>
      </c>
      <c r="AV16" s="5" t="s">
        <v>86</v>
      </c>
      <c r="AW16" s="5" t="s">
        <v>86</v>
      </c>
      <c r="AX16" s="8" t="s">
        <v>149</v>
      </c>
      <c r="AY16" s="5" t="s">
        <v>92</v>
      </c>
      <c r="AZ16" s="5" t="s">
        <v>86</v>
      </c>
      <c r="BA16" s="5" t="s">
        <v>86</v>
      </c>
      <c r="BB16" s="5" t="s">
        <v>87</v>
      </c>
      <c r="BC16" s="7" t="s">
        <v>277</v>
      </c>
      <c r="BD16" s="6">
        <f t="shared" ref="BD16" si="12">BE16/BI16</f>
        <v>0.54347826086956519</v>
      </c>
      <c r="BE16" s="1">
        <f>COUNTIF(D16:BB16, "+") + COUNTIF(D16:BB16, "++")</f>
        <v>25</v>
      </c>
      <c r="BF16" s="1">
        <f t="shared" ref="BF16" si="13">COUNTIF(D16:BB16, "-")</f>
        <v>21</v>
      </c>
      <c r="BG16" s="1">
        <f t="shared" ref="BG16" si="14">COUNTIF(D16:BB16, "n/a")</f>
        <v>5</v>
      </c>
      <c r="BH16" s="1">
        <f t="shared" ref="BH16" si="15">SUM(BE16:BG16)</f>
        <v>51</v>
      </c>
      <c r="BI16" s="1">
        <f t="shared" ref="BI16" si="16">SUM(BE16:BF16)</f>
        <v>46</v>
      </c>
    </row>
    <row r="17" spans="1:61" s="1" customFormat="1" ht="13" x14ac:dyDescent="0.2">
      <c r="A17" s="20"/>
      <c r="B17" s="3" t="s">
        <v>133</v>
      </c>
      <c r="C17" s="3" t="s">
        <v>107</v>
      </c>
      <c r="D17" s="5" t="s">
        <v>86</v>
      </c>
      <c r="E17" s="5" t="s">
        <v>86</v>
      </c>
      <c r="F17" s="5" t="s">
        <v>87</v>
      </c>
      <c r="G17" s="5" t="s">
        <v>87</v>
      </c>
      <c r="H17" s="5" t="s">
        <v>87</v>
      </c>
      <c r="I17" s="5" t="s">
        <v>86</v>
      </c>
      <c r="J17" s="5" t="s">
        <v>86</v>
      </c>
      <c r="K17" s="5" t="s">
        <v>87</v>
      </c>
      <c r="L17" s="5" t="s">
        <v>92</v>
      </c>
      <c r="M17" s="5" t="s">
        <v>92</v>
      </c>
      <c r="N17" s="5" t="s">
        <v>87</v>
      </c>
      <c r="O17" s="5" t="s">
        <v>86</v>
      </c>
      <c r="P17" s="5" t="s">
        <v>86</v>
      </c>
      <c r="Q17" s="5" t="s">
        <v>87</v>
      </c>
      <c r="R17" s="5" t="s">
        <v>86</v>
      </c>
      <c r="S17" s="5" t="s">
        <v>87</v>
      </c>
      <c r="T17" s="5" t="s">
        <v>87</v>
      </c>
      <c r="U17" s="5" t="s">
        <v>87</v>
      </c>
      <c r="V17" s="5" t="s">
        <v>87</v>
      </c>
      <c r="W17" s="5" t="s">
        <v>86</v>
      </c>
      <c r="X17" s="5" t="s">
        <v>86</v>
      </c>
      <c r="Y17" s="5" t="s">
        <v>87</v>
      </c>
      <c r="Z17" s="5" t="s">
        <v>87</v>
      </c>
      <c r="AA17" s="5" t="s">
        <v>92</v>
      </c>
      <c r="AB17" s="5" t="s">
        <v>86</v>
      </c>
      <c r="AC17" s="5" t="s">
        <v>87</v>
      </c>
      <c r="AD17" s="5" t="s">
        <v>87</v>
      </c>
      <c r="AE17" s="5" t="s">
        <v>87</v>
      </c>
      <c r="AF17" s="5" t="s">
        <v>86</v>
      </c>
      <c r="AG17" s="5" t="s">
        <v>87</v>
      </c>
      <c r="AH17" s="5" t="s">
        <v>86</v>
      </c>
      <c r="AI17" s="5" t="s">
        <v>87</v>
      </c>
      <c r="AJ17" s="5" t="s">
        <v>87</v>
      </c>
      <c r="AK17" s="5" t="s">
        <v>87</v>
      </c>
      <c r="AL17" s="5" t="s">
        <v>92</v>
      </c>
      <c r="AM17" s="5" t="s">
        <v>86</v>
      </c>
      <c r="AN17" s="5" t="s">
        <v>92</v>
      </c>
      <c r="AO17" s="5" t="s">
        <v>86</v>
      </c>
      <c r="AP17" s="5" t="s">
        <v>86</v>
      </c>
      <c r="AQ17" s="5" t="s">
        <v>87</v>
      </c>
      <c r="AR17" s="5" t="s">
        <v>87</v>
      </c>
      <c r="AS17" s="5" t="s">
        <v>87</v>
      </c>
      <c r="AT17" s="5" t="s">
        <v>87</v>
      </c>
      <c r="AU17" s="5" t="s">
        <v>87</v>
      </c>
      <c r="AV17" s="5" t="s">
        <v>86</v>
      </c>
      <c r="AW17" s="5" t="s">
        <v>87</v>
      </c>
      <c r="AX17" s="5" t="s">
        <v>87</v>
      </c>
      <c r="AY17" s="5" t="s">
        <v>87</v>
      </c>
      <c r="AZ17" s="5" t="s">
        <v>92</v>
      </c>
      <c r="BA17" s="5" t="s">
        <v>86</v>
      </c>
      <c r="BB17" s="5" t="s">
        <v>87</v>
      </c>
      <c r="BC17" s="7" t="s">
        <v>278</v>
      </c>
      <c r="BD17" s="6">
        <f t="shared" si="0"/>
        <v>0.2608695652173913</v>
      </c>
      <c r="BE17" s="1">
        <f t="shared" si="5"/>
        <v>6</v>
      </c>
      <c r="BF17" s="1">
        <f t="shared" si="1"/>
        <v>17</v>
      </c>
      <c r="BG17" s="1">
        <f t="shared" si="2"/>
        <v>28</v>
      </c>
      <c r="BH17" s="1">
        <f t="shared" si="3"/>
        <v>51</v>
      </c>
      <c r="BI17" s="1">
        <f t="shared" si="4"/>
        <v>23</v>
      </c>
    </row>
    <row r="18" spans="1:61" s="1" customFormat="1" ht="13" x14ac:dyDescent="0.2">
      <c r="A18" s="21"/>
      <c r="B18" s="3" t="s">
        <v>147</v>
      </c>
      <c r="C18" s="3" t="s">
        <v>110</v>
      </c>
      <c r="D18" s="5" t="s">
        <v>86</v>
      </c>
      <c r="E18" s="5" t="s">
        <v>86</v>
      </c>
      <c r="F18" s="5" t="s">
        <v>92</v>
      </c>
      <c r="G18" s="5" t="s">
        <v>86</v>
      </c>
      <c r="H18" s="5" t="s">
        <v>92</v>
      </c>
      <c r="I18" s="5" t="s">
        <v>86</v>
      </c>
      <c r="J18" s="5" t="s">
        <v>86</v>
      </c>
      <c r="K18" s="5" t="s">
        <v>86</v>
      </c>
      <c r="L18" s="5" t="s">
        <v>86</v>
      </c>
      <c r="M18" s="5" t="s">
        <v>92</v>
      </c>
      <c r="N18" s="5" t="s">
        <v>86</v>
      </c>
      <c r="O18" s="5" t="s">
        <v>86</v>
      </c>
      <c r="P18" s="5" t="s">
        <v>86</v>
      </c>
      <c r="Q18" s="5" t="s">
        <v>86</v>
      </c>
      <c r="R18" s="5" t="s">
        <v>92</v>
      </c>
      <c r="S18" s="5" t="s">
        <v>87</v>
      </c>
      <c r="T18" s="5" t="s">
        <v>86</v>
      </c>
      <c r="U18" s="5" t="s">
        <v>86</v>
      </c>
      <c r="V18" s="5" t="s">
        <v>92</v>
      </c>
      <c r="W18" s="5" t="s">
        <v>92</v>
      </c>
      <c r="X18" s="5" t="s">
        <v>86</v>
      </c>
      <c r="Y18" s="5" t="s">
        <v>92</v>
      </c>
      <c r="Z18" s="5" t="s">
        <v>87</v>
      </c>
      <c r="AA18" s="5" t="s">
        <v>92</v>
      </c>
      <c r="AB18" s="5" t="s">
        <v>92</v>
      </c>
      <c r="AC18" s="5" t="s">
        <v>86</v>
      </c>
      <c r="AD18" s="5" t="s">
        <v>87</v>
      </c>
      <c r="AE18" s="5" t="s">
        <v>92</v>
      </c>
      <c r="AF18" s="5" t="s">
        <v>86</v>
      </c>
      <c r="AG18" s="5" t="s">
        <v>86</v>
      </c>
      <c r="AH18" s="5" t="s">
        <v>86</v>
      </c>
      <c r="AI18" s="5" t="s">
        <v>92</v>
      </c>
      <c r="AJ18" s="5" t="s">
        <v>87</v>
      </c>
      <c r="AK18" s="5" t="s">
        <v>87</v>
      </c>
      <c r="AL18" s="5" t="s">
        <v>92</v>
      </c>
      <c r="AM18" s="5" t="s">
        <v>86</v>
      </c>
      <c r="AN18" s="5" t="s">
        <v>86</v>
      </c>
      <c r="AO18" s="5" t="s">
        <v>86</v>
      </c>
      <c r="AP18" s="5" t="s">
        <v>86</v>
      </c>
      <c r="AQ18" s="5" t="s">
        <v>87</v>
      </c>
      <c r="AR18" s="5" t="s">
        <v>87</v>
      </c>
      <c r="AS18" s="5" t="s">
        <v>86</v>
      </c>
      <c r="AT18" s="5" t="s">
        <v>92</v>
      </c>
      <c r="AU18" s="5" t="s">
        <v>92</v>
      </c>
      <c r="AV18" s="5" t="s">
        <v>86</v>
      </c>
      <c r="AW18" s="5" t="s">
        <v>92</v>
      </c>
      <c r="AX18" s="5" t="s">
        <v>92</v>
      </c>
      <c r="AY18" s="5" t="s">
        <v>86</v>
      </c>
      <c r="AZ18" s="5" t="s">
        <v>92</v>
      </c>
      <c r="BA18" s="5" t="s">
        <v>86</v>
      </c>
      <c r="BB18" s="5" t="s">
        <v>87</v>
      </c>
      <c r="BC18" s="7" t="s">
        <v>279</v>
      </c>
      <c r="BD18" s="6">
        <f t="shared" si="0"/>
        <v>0.39534883720930231</v>
      </c>
      <c r="BE18" s="1">
        <f t="shared" si="5"/>
        <v>17</v>
      </c>
      <c r="BF18" s="1">
        <f t="shared" si="1"/>
        <v>26</v>
      </c>
      <c r="BG18" s="1">
        <f t="shared" si="2"/>
        <v>8</v>
      </c>
      <c r="BH18" s="1">
        <f t="shared" si="3"/>
        <v>51</v>
      </c>
      <c r="BI18" s="1">
        <f t="shared" si="4"/>
        <v>43</v>
      </c>
    </row>
    <row r="19" spans="1:61" s="1" customFormat="1" ht="16.5" customHeight="1" x14ac:dyDescent="0.2">
      <c r="A19" s="19" t="s">
        <v>150</v>
      </c>
      <c r="B19" s="3" t="s">
        <v>188</v>
      </c>
      <c r="C19" s="3" t="s">
        <v>111</v>
      </c>
      <c r="D19" s="5" t="s">
        <v>92</v>
      </c>
      <c r="E19" s="5" t="s">
        <v>92</v>
      </c>
      <c r="F19" s="5" t="s">
        <v>92</v>
      </c>
      <c r="G19" s="5" t="s">
        <v>86</v>
      </c>
      <c r="H19" s="5" t="s">
        <v>86</v>
      </c>
      <c r="I19" s="5" t="s">
        <v>92</v>
      </c>
      <c r="J19" s="5" t="s">
        <v>86</v>
      </c>
      <c r="K19" s="5" t="s">
        <v>86</v>
      </c>
      <c r="L19" s="5" t="s">
        <v>86</v>
      </c>
      <c r="M19" s="5" t="s">
        <v>86</v>
      </c>
      <c r="N19" s="5" t="s">
        <v>86</v>
      </c>
      <c r="O19" s="5" t="s">
        <v>86</v>
      </c>
      <c r="P19" s="5" t="s">
        <v>86</v>
      </c>
      <c r="Q19" s="5" t="s">
        <v>87</v>
      </c>
      <c r="R19" s="5" t="s">
        <v>86</v>
      </c>
      <c r="S19" s="5" t="s">
        <v>87</v>
      </c>
      <c r="T19" s="5" t="s">
        <v>86</v>
      </c>
      <c r="U19" s="5" t="s">
        <v>86</v>
      </c>
      <c r="V19" s="5" t="s">
        <v>87</v>
      </c>
      <c r="W19" s="5" t="s">
        <v>87</v>
      </c>
      <c r="X19" s="5" t="s">
        <v>87</v>
      </c>
      <c r="Y19" s="5" t="s">
        <v>86</v>
      </c>
      <c r="Z19" s="5" t="s">
        <v>86</v>
      </c>
      <c r="AA19" s="5" t="s">
        <v>86</v>
      </c>
      <c r="AB19" s="5" t="s">
        <v>86</v>
      </c>
      <c r="AC19" s="5" t="s">
        <v>86</v>
      </c>
      <c r="AD19" s="5" t="s">
        <v>86</v>
      </c>
      <c r="AE19" s="5" t="s">
        <v>92</v>
      </c>
      <c r="AF19" s="5" t="s">
        <v>92</v>
      </c>
      <c r="AG19" s="5" t="s">
        <v>86</v>
      </c>
      <c r="AH19" s="1" t="s">
        <v>92</v>
      </c>
      <c r="AI19" s="5" t="s">
        <v>92</v>
      </c>
      <c r="AJ19" s="5" t="s">
        <v>92</v>
      </c>
      <c r="AK19" s="5" t="s">
        <v>92</v>
      </c>
      <c r="AL19" s="5" t="s">
        <v>87</v>
      </c>
      <c r="AM19" s="5" t="s">
        <v>92</v>
      </c>
      <c r="AN19" s="5" t="s">
        <v>86</v>
      </c>
      <c r="AO19" s="5" t="s">
        <v>86</v>
      </c>
      <c r="AP19" s="5" t="s">
        <v>86</v>
      </c>
      <c r="AQ19" s="5" t="s">
        <v>86</v>
      </c>
      <c r="AR19" s="5" t="s">
        <v>87</v>
      </c>
      <c r="AS19" s="5" t="s">
        <v>86</v>
      </c>
      <c r="AT19" s="5" t="s">
        <v>86</v>
      </c>
      <c r="AU19" s="5" t="s">
        <v>86</v>
      </c>
      <c r="AV19" s="5" t="s">
        <v>86</v>
      </c>
      <c r="AW19" s="5" t="s">
        <v>87</v>
      </c>
      <c r="AX19" s="5" t="s">
        <v>87</v>
      </c>
      <c r="AY19" s="5" t="s">
        <v>87</v>
      </c>
      <c r="AZ19" s="5" t="s">
        <v>92</v>
      </c>
      <c r="BA19" s="5" t="s">
        <v>86</v>
      </c>
      <c r="BB19" s="5" t="s">
        <v>87</v>
      </c>
      <c r="BC19" s="7" t="s">
        <v>280</v>
      </c>
      <c r="BD19" s="6">
        <f>BE19/BI19</f>
        <v>0.3</v>
      </c>
      <c r="BE19" s="1">
        <f t="shared" ref="BE19:BE27" si="17">COUNTIF(D19:BB19, "+")</f>
        <v>12</v>
      </c>
      <c r="BF19" s="1">
        <f t="shared" ref="BF19:BF27" si="18">COUNTIF(D19:BB19, "-")</f>
        <v>28</v>
      </c>
      <c r="BG19" s="1">
        <f t="shared" ref="BG19:BG27" si="19">COUNTIF(D19:BB19, "n/a")</f>
        <v>11</v>
      </c>
      <c r="BH19" s="1">
        <f>SUM(BE19:BG19)</f>
        <v>51</v>
      </c>
      <c r="BI19" s="1">
        <f>SUM(BE19:BF19)</f>
        <v>40</v>
      </c>
    </row>
    <row r="20" spans="1:61" s="1" customFormat="1" ht="13" x14ac:dyDescent="0.2">
      <c r="A20" s="20"/>
      <c r="B20" s="3" t="s">
        <v>114</v>
      </c>
      <c r="C20" s="3" t="s">
        <v>112</v>
      </c>
      <c r="D20" s="5" t="s">
        <v>92</v>
      </c>
      <c r="E20" s="5" t="s">
        <v>92</v>
      </c>
      <c r="F20" s="5" t="s">
        <v>92</v>
      </c>
      <c r="G20" s="5" t="s">
        <v>92</v>
      </c>
      <c r="H20" s="5" t="s">
        <v>92</v>
      </c>
      <c r="I20" s="5" t="s">
        <v>92</v>
      </c>
      <c r="J20" s="5" t="s">
        <v>92</v>
      </c>
      <c r="K20" s="5" t="s">
        <v>92</v>
      </c>
      <c r="L20" s="5" t="s">
        <v>92</v>
      </c>
      <c r="M20" s="5" t="s">
        <v>92</v>
      </c>
      <c r="N20" s="5" t="s">
        <v>92</v>
      </c>
      <c r="O20" s="5" t="s">
        <v>92</v>
      </c>
      <c r="P20" s="5" t="s">
        <v>92</v>
      </c>
      <c r="Q20" s="5" t="s">
        <v>92</v>
      </c>
      <c r="R20" s="5" t="s">
        <v>92</v>
      </c>
      <c r="S20" s="5" t="s">
        <v>92</v>
      </c>
      <c r="T20" s="5" t="s">
        <v>92</v>
      </c>
      <c r="U20" s="5" t="s">
        <v>92</v>
      </c>
      <c r="V20" s="5" t="s">
        <v>92</v>
      </c>
      <c r="W20" s="5" t="s">
        <v>92</v>
      </c>
      <c r="X20" s="5" t="s">
        <v>92</v>
      </c>
      <c r="Y20" s="5" t="s">
        <v>92</v>
      </c>
      <c r="Z20" s="5" t="s">
        <v>92</v>
      </c>
      <c r="AA20" s="5" t="s">
        <v>92</v>
      </c>
      <c r="AB20" s="5" t="s">
        <v>87</v>
      </c>
      <c r="AC20" s="5" t="s">
        <v>92</v>
      </c>
      <c r="AD20" s="5" t="s">
        <v>87</v>
      </c>
      <c r="AE20" s="5" t="s">
        <v>92</v>
      </c>
      <c r="AF20" s="5" t="s">
        <v>86</v>
      </c>
      <c r="AG20" s="5" t="s">
        <v>92</v>
      </c>
      <c r="AH20" s="5" t="s">
        <v>92</v>
      </c>
      <c r="AI20" s="5" t="s">
        <v>92</v>
      </c>
      <c r="AJ20" s="5" t="s">
        <v>92</v>
      </c>
      <c r="AK20" s="5" t="s">
        <v>92</v>
      </c>
      <c r="AL20" s="5" t="s">
        <v>92</v>
      </c>
      <c r="AM20" s="5" t="s">
        <v>92</v>
      </c>
      <c r="AN20" s="5" t="s">
        <v>92</v>
      </c>
      <c r="AO20" s="5" t="s">
        <v>92</v>
      </c>
      <c r="AP20" s="5" t="s">
        <v>87</v>
      </c>
      <c r="AQ20" s="5" t="s">
        <v>92</v>
      </c>
      <c r="AR20" s="5" t="s">
        <v>87</v>
      </c>
      <c r="AS20" s="5" t="s">
        <v>92</v>
      </c>
      <c r="AT20" s="5" t="s">
        <v>92</v>
      </c>
      <c r="AU20" s="5" t="s">
        <v>92</v>
      </c>
      <c r="AV20" s="5" t="s">
        <v>87</v>
      </c>
      <c r="AW20" s="5" t="s">
        <v>87</v>
      </c>
      <c r="AX20" s="5" t="s">
        <v>92</v>
      </c>
      <c r="AY20" s="5" t="s">
        <v>92</v>
      </c>
      <c r="AZ20" s="5" t="s">
        <v>92</v>
      </c>
      <c r="BA20" s="5" t="s">
        <v>87</v>
      </c>
      <c r="BB20" s="5" t="s">
        <v>87</v>
      </c>
      <c r="BC20" s="7" t="s">
        <v>281</v>
      </c>
      <c r="BD20" s="6">
        <f t="shared" ref="BD20:BD29" si="20">BE20/BI20</f>
        <v>0.97674418604651159</v>
      </c>
      <c r="BE20" s="1">
        <f t="shared" si="17"/>
        <v>42</v>
      </c>
      <c r="BF20" s="1">
        <f t="shared" si="18"/>
        <v>1</v>
      </c>
      <c r="BG20" s="1">
        <f t="shared" si="19"/>
        <v>8</v>
      </c>
      <c r="BH20" s="1">
        <f t="shared" ref="BH20:BH30" si="21">SUM(BE20:BG20)</f>
        <v>51</v>
      </c>
      <c r="BI20" s="1">
        <f t="shared" ref="BI20:BI30" si="22">SUM(BE20:BF20)</f>
        <v>43</v>
      </c>
    </row>
    <row r="21" spans="1:61" s="1" customFormat="1" ht="13" x14ac:dyDescent="0.2">
      <c r="A21" s="20"/>
      <c r="B21" s="3" t="s">
        <v>125</v>
      </c>
      <c r="C21" s="3" t="s">
        <v>124</v>
      </c>
      <c r="D21" s="5" t="s">
        <v>92</v>
      </c>
      <c r="E21" s="5" t="s">
        <v>92</v>
      </c>
      <c r="F21" s="5" t="s">
        <v>92</v>
      </c>
      <c r="G21" s="5" t="s">
        <v>92</v>
      </c>
      <c r="H21" s="5" t="s">
        <v>92</v>
      </c>
      <c r="I21" s="5" t="s">
        <v>92</v>
      </c>
      <c r="J21" s="5" t="s">
        <v>92</v>
      </c>
      <c r="K21" s="5" t="s">
        <v>92</v>
      </c>
      <c r="L21" s="5" t="s">
        <v>92</v>
      </c>
      <c r="M21" s="5" t="s">
        <v>92</v>
      </c>
      <c r="N21" s="5" t="s">
        <v>92</v>
      </c>
      <c r="O21" s="5" t="s">
        <v>92</v>
      </c>
      <c r="P21" s="5" t="s">
        <v>92</v>
      </c>
      <c r="Q21" s="5" t="s">
        <v>92</v>
      </c>
      <c r="R21" s="5" t="s">
        <v>92</v>
      </c>
      <c r="S21" s="5" t="s">
        <v>92</v>
      </c>
      <c r="T21" s="5" t="s">
        <v>92</v>
      </c>
      <c r="U21" s="5" t="s">
        <v>92</v>
      </c>
      <c r="V21" s="5" t="s">
        <v>92</v>
      </c>
      <c r="W21" s="5" t="s">
        <v>92</v>
      </c>
      <c r="X21" s="5" t="s">
        <v>92</v>
      </c>
      <c r="Y21" s="5" t="s">
        <v>92</v>
      </c>
      <c r="Z21" s="5" t="s">
        <v>92</v>
      </c>
      <c r="AA21" s="5" t="s">
        <v>92</v>
      </c>
      <c r="AB21" s="5" t="s">
        <v>86</v>
      </c>
      <c r="AC21" s="5" t="s">
        <v>87</v>
      </c>
      <c r="AD21" s="5" t="s">
        <v>87</v>
      </c>
      <c r="AE21" s="5" t="s">
        <v>92</v>
      </c>
      <c r="AF21" s="5" t="s">
        <v>92</v>
      </c>
      <c r="AG21" s="5" t="s">
        <v>92</v>
      </c>
      <c r="AH21" s="5" t="s">
        <v>92</v>
      </c>
      <c r="AI21" s="5" t="s">
        <v>92</v>
      </c>
      <c r="AJ21" s="5" t="s">
        <v>92</v>
      </c>
      <c r="AK21" s="5" t="s">
        <v>92</v>
      </c>
      <c r="AL21" s="5" t="s">
        <v>92</v>
      </c>
      <c r="AM21" s="5" t="s">
        <v>92</v>
      </c>
      <c r="AN21" s="5" t="s">
        <v>92</v>
      </c>
      <c r="AO21" s="5" t="s">
        <v>92</v>
      </c>
      <c r="AP21" s="5" t="s">
        <v>92</v>
      </c>
      <c r="AQ21" s="5" t="s">
        <v>87</v>
      </c>
      <c r="AR21" s="5" t="s">
        <v>87</v>
      </c>
      <c r="AS21" s="5" t="s">
        <v>92</v>
      </c>
      <c r="AT21" s="5" t="s">
        <v>92</v>
      </c>
      <c r="AU21" s="5" t="s">
        <v>92</v>
      </c>
      <c r="AV21" s="5" t="s">
        <v>92</v>
      </c>
      <c r="AW21" s="5" t="s">
        <v>87</v>
      </c>
      <c r="AX21" s="5" t="s">
        <v>92</v>
      </c>
      <c r="AY21" s="5" t="s">
        <v>92</v>
      </c>
      <c r="AZ21" s="5" t="s">
        <v>92</v>
      </c>
      <c r="BA21" s="5" t="s">
        <v>92</v>
      </c>
      <c r="BB21" s="5" t="s">
        <v>87</v>
      </c>
      <c r="BC21" s="7" t="s">
        <v>293</v>
      </c>
      <c r="BD21" s="6">
        <f t="shared" si="20"/>
        <v>0.97777777777777775</v>
      </c>
      <c r="BE21" s="1">
        <f t="shared" si="17"/>
        <v>44</v>
      </c>
      <c r="BF21" s="1">
        <f t="shared" si="18"/>
        <v>1</v>
      </c>
      <c r="BG21" s="1">
        <f t="shared" si="19"/>
        <v>6</v>
      </c>
      <c r="BH21" s="1">
        <f t="shared" si="21"/>
        <v>51</v>
      </c>
      <c r="BI21" s="1">
        <f t="shared" si="22"/>
        <v>45</v>
      </c>
    </row>
    <row r="22" spans="1:61" s="1" customFormat="1" ht="13" x14ac:dyDescent="0.2">
      <c r="A22" s="20"/>
      <c r="B22" s="3" t="s">
        <v>116</v>
      </c>
      <c r="C22" s="3" t="s">
        <v>115</v>
      </c>
      <c r="D22" s="5" t="s">
        <v>92</v>
      </c>
      <c r="E22" s="5" t="s">
        <v>92</v>
      </c>
      <c r="F22" s="5" t="s">
        <v>92</v>
      </c>
      <c r="G22" s="5" t="s">
        <v>92</v>
      </c>
      <c r="H22" s="5" t="s">
        <v>92</v>
      </c>
      <c r="I22" s="5" t="s">
        <v>92</v>
      </c>
      <c r="J22" s="5" t="s">
        <v>92</v>
      </c>
      <c r="K22" s="5" t="s">
        <v>92</v>
      </c>
      <c r="L22" s="5" t="s">
        <v>92</v>
      </c>
      <c r="M22" s="5" t="s">
        <v>92</v>
      </c>
      <c r="N22" s="5" t="s">
        <v>92</v>
      </c>
      <c r="O22" s="5" t="s">
        <v>92</v>
      </c>
      <c r="P22" s="5" t="s">
        <v>92</v>
      </c>
      <c r="Q22" s="5" t="s">
        <v>87</v>
      </c>
      <c r="R22" s="5" t="s">
        <v>92</v>
      </c>
      <c r="S22" s="5" t="s">
        <v>92</v>
      </c>
      <c r="T22" s="5" t="s">
        <v>92</v>
      </c>
      <c r="U22" s="5" t="s">
        <v>92</v>
      </c>
      <c r="V22" s="5" t="s">
        <v>92</v>
      </c>
      <c r="W22" s="5" t="s">
        <v>92</v>
      </c>
      <c r="X22" s="5" t="s">
        <v>92</v>
      </c>
      <c r="Y22" s="5" t="s">
        <v>92</v>
      </c>
      <c r="Z22" s="5" t="s">
        <v>92</v>
      </c>
      <c r="AA22" s="5" t="s">
        <v>92</v>
      </c>
      <c r="AB22" s="5" t="s">
        <v>86</v>
      </c>
      <c r="AC22" s="5" t="s">
        <v>87</v>
      </c>
      <c r="AD22" s="5" t="s">
        <v>87</v>
      </c>
      <c r="AE22" s="5" t="s">
        <v>92</v>
      </c>
      <c r="AF22" s="5" t="s">
        <v>92</v>
      </c>
      <c r="AG22" s="5" t="s">
        <v>92</v>
      </c>
      <c r="AH22" s="5" t="s">
        <v>92</v>
      </c>
      <c r="AI22" s="5" t="s">
        <v>92</v>
      </c>
      <c r="AJ22" s="5" t="s">
        <v>92</v>
      </c>
      <c r="AK22" s="5" t="s">
        <v>92</v>
      </c>
      <c r="AL22" s="5" t="s">
        <v>87</v>
      </c>
      <c r="AM22" s="5" t="s">
        <v>92</v>
      </c>
      <c r="AN22" s="5" t="s">
        <v>92</v>
      </c>
      <c r="AO22" s="5" t="s">
        <v>92</v>
      </c>
      <c r="AP22" s="5" t="s">
        <v>92</v>
      </c>
      <c r="AQ22" s="5" t="s">
        <v>92</v>
      </c>
      <c r="AR22" s="5" t="s">
        <v>87</v>
      </c>
      <c r="AS22" s="5" t="s">
        <v>92</v>
      </c>
      <c r="AT22" s="5" t="s">
        <v>92</v>
      </c>
      <c r="AU22" s="5" t="s">
        <v>87</v>
      </c>
      <c r="AV22" s="5" t="s">
        <v>92</v>
      </c>
      <c r="AW22" s="5" t="s">
        <v>92</v>
      </c>
      <c r="AX22" s="5" t="s">
        <v>92</v>
      </c>
      <c r="AY22" s="5" t="s">
        <v>92</v>
      </c>
      <c r="AZ22" s="5" t="s">
        <v>92</v>
      </c>
      <c r="BA22" s="5" t="s">
        <v>92</v>
      </c>
      <c r="BB22" s="5" t="s">
        <v>87</v>
      </c>
      <c r="BC22" s="7" t="s">
        <v>292</v>
      </c>
      <c r="BD22" s="6">
        <f t="shared" si="20"/>
        <v>0.97727272727272729</v>
      </c>
      <c r="BE22" s="1">
        <f t="shared" si="17"/>
        <v>43</v>
      </c>
      <c r="BF22" s="1">
        <f t="shared" si="18"/>
        <v>1</v>
      </c>
      <c r="BG22" s="1">
        <f t="shared" si="19"/>
        <v>7</v>
      </c>
      <c r="BH22" s="1">
        <f t="shared" si="21"/>
        <v>51</v>
      </c>
      <c r="BI22" s="1">
        <f t="shared" si="22"/>
        <v>44</v>
      </c>
    </row>
    <row r="23" spans="1:61" s="1" customFormat="1" ht="13" x14ac:dyDescent="0.2">
      <c r="A23" s="20"/>
      <c r="B23" s="3" t="s">
        <v>118</v>
      </c>
      <c r="C23" s="3" t="s">
        <v>117</v>
      </c>
      <c r="D23" s="5" t="s">
        <v>92</v>
      </c>
      <c r="E23" s="5" t="s">
        <v>92</v>
      </c>
      <c r="F23" s="5" t="s">
        <v>92</v>
      </c>
      <c r="G23" s="5" t="s">
        <v>92</v>
      </c>
      <c r="H23" s="5" t="s">
        <v>92</v>
      </c>
      <c r="I23" s="5" t="s">
        <v>92</v>
      </c>
      <c r="J23" s="5" t="s">
        <v>92</v>
      </c>
      <c r="K23" s="5" t="s">
        <v>92</v>
      </c>
      <c r="L23" s="5" t="s">
        <v>86</v>
      </c>
      <c r="M23" s="5" t="s">
        <v>92</v>
      </c>
      <c r="N23" s="5" t="s">
        <v>92</v>
      </c>
      <c r="O23" s="5" t="s">
        <v>92</v>
      </c>
      <c r="P23" s="5" t="s">
        <v>92</v>
      </c>
      <c r="Q23" s="5" t="s">
        <v>92</v>
      </c>
      <c r="R23" s="5" t="s">
        <v>92</v>
      </c>
      <c r="S23" s="5" t="s">
        <v>92</v>
      </c>
      <c r="T23" s="5" t="s">
        <v>92</v>
      </c>
      <c r="U23" s="5" t="s">
        <v>92</v>
      </c>
      <c r="V23" s="5" t="s">
        <v>92</v>
      </c>
      <c r="W23" s="5" t="s">
        <v>92</v>
      </c>
      <c r="X23" s="5" t="s">
        <v>92</v>
      </c>
      <c r="Y23" s="5" t="s">
        <v>92</v>
      </c>
      <c r="Z23" s="5" t="s">
        <v>92</v>
      </c>
      <c r="AA23" s="5" t="s">
        <v>92</v>
      </c>
      <c r="AB23" s="5" t="s">
        <v>92</v>
      </c>
      <c r="AC23" s="5" t="s">
        <v>87</v>
      </c>
      <c r="AD23" s="5" t="s">
        <v>87</v>
      </c>
      <c r="AE23" s="5" t="s">
        <v>92</v>
      </c>
      <c r="AF23" s="5" t="s">
        <v>92</v>
      </c>
      <c r="AG23" s="5" t="s">
        <v>92</v>
      </c>
      <c r="AH23" s="5" t="s">
        <v>92</v>
      </c>
      <c r="AI23" s="5" t="s">
        <v>92</v>
      </c>
      <c r="AJ23" s="5" t="s">
        <v>92</v>
      </c>
      <c r="AK23" s="5" t="s">
        <v>92</v>
      </c>
      <c r="AL23" s="5" t="s">
        <v>87</v>
      </c>
      <c r="AM23" s="5" t="s">
        <v>92</v>
      </c>
      <c r="AN23" s="5" t="s">
        <v>92</v>
      </c>
      <c r="AO23" s="5" t="s">
        <v>92</v>
      </c>
      <c r="AP23" s="5" t="s">
        <v>92</v>
      </c>
      <c r="AQ23" s="5" t="s">
        <v>87</v>
      </c>
      <c r="AR23" s="5" t="s">
        <v>87</v>
      </c>
      <c r="AS23" s="5" t="s">
        <v>92</v>
      </c>
      <c r="AT23" s="5" t="s">
        <v>87</v>
      </c>
      <c r="AU23" s="5" t="s">
        <v>87</v>
      </c>
      <c r="AV23" s="5" t="s">
        <v>92</v>
      </c>
      <c r="AW23" s="5" t="s">
        <v>92</v>
      </c>
      <c r="AX23" s="5" t="s">
        <v>92</v>
      </c>
      <c r="AY23" s="5" t="s">
        <v>87</v>
      </c>
      <c r="AZ23" s="5" t="s">
        <v>92</v>
      </c>
      <c r="BA23" s="5" t="s">
        <v>87</v>
      </c>
      <c r="BB23" s="5" t="s">
        <v>87</v>
      </c>
      <c r="BC23" s="7" t="s">
        <v>282</v>
      </c>
      <c r="BD23" s="6">
        <f t="shared" si="20"/>
        <v>0.97560975609756095</v>
      </c>
      <c r="BE23" s="1">
        <f t="shared" si="17"/>
        <v>40</v>
      </c>
      <c r="BF23" s="1">
        <f t="shared" si="18"/>
        <v>1</v>
      </c>
      <c r="BG23" s="1">
        <f t="shared" si="19"/>
        <v>10</v>
      </c>
      <c r="BH23" s="1">
        <f t="shared" si="21"/>
        <v>51</v>
      </c>
      <c r="BI23" s="1">
        <f t="shared" si="22"/>
        <v>41</v>
      </c>
    </row>
    <row r="24" spans="1:61" s="1" customFormat="1" ht="13" x14ac:dyDescent="0.2">
      <c r="A24" s="20"/>
      <c r="B24" s="3" t="s">
        <v>119</v>
      </c>
      <c r="C24" s="3" t="s">
        <v>113</v>
      </c>
      <c r="D24" s="5" t="s">
        <v>92</v>
      </c>
      <c r="E24" s="5" t="s">
        <v>92</v>
      </c>
      <c r="F24" s="5" t="s">
        <v>87</v>
      </c>
      <c r="G24" s="5" t="s">
        <v>92</v>
      </c>
      <c r="H24" s="5" t="s">
        <v>92</v>
      </c>
      <c r="I24" s="5" t="s">
        <v>92</v>
      </c>
      <c r="J24" s="5" t="s">
        <v>92</v>
      </c>
      <c r="K24" s="5" t="s">
        <v>92</v>
      </c>
      <c r="L24" s="5" t="s">
        <v>92</v>
      </c>
      <c r="M24" s="5" t="s">
        <v>92</v>
      </c>
      <c r="N24" s="5" t="s">
        <v>86</v>
      </c>
      <c r="O24" s="5" t="s">
        <v>92</v>
      </c>
      <c r="P24" s="5" t="s">
        <v>92</v>
      </c>
      <c r="Q24" s="5" t="s">
        <v>87</v>
      </c>
      <c r="R24" s="5" t="s">
        <v>92</v>
      </c>
      <c r="S24" s="5" t="s">
        <v>87</v>
      </c>
      <c r="T24" s="5" t="s">
        <v>92</v>
      </c>
      <c r="U24" s="5" t="s">
        <v>92</v>
      </c>
      <c r="V24" s="5" t="s">
        <v>87</v>
      </c>
      <c r="W24" s="5" t="s">
        <v>87</v>
      </c>
      <c r="X24" s="5" t="s">
        <v>92</v>
      </c>
      <c r="Y24" s="5" t="s">
        <v>92</v>
      </c>
      <c r="Z24" s="5" t="s">
        <v>87</v>
      </c>
      <c r="AA24" s="5" t="s">
        <v>87</v>
      </c>
      <c r="AB24" s="5" t="s">
        <v>86</v>
      </c>
      <c r="AC24" s="5" t="s">
        <v>87</v>
      </c>
      <c r="AD24" s="5" t="s">
        <v>87</v>
      </c>
      <c r="AE24" s="5" t="s">
        <v>87</v>
      </c>
      <c r="AF24" s="5" t="s">
        <v>86</v>
      </c>
      <c r="AG24" s="5" t="s">
        <v>92</v>
      </c>
      <c r="AH24" s="5" t="s">
        <v>87</v>
      </c>
      <c r="AI24" s="5" t="s">
        <v>87</v>
      </c>
      <c r="AJ24" s="5" t="s">
        <v>87</v>
      </c>
      <c r="AK24" s="5" t="s">
        <v>87</v>
      </c>
      <c r="AL24" s="5" t="s">
        <v>87</v>
      </c>
      <c r="AM24" s="5" t="s">
        <v>92</v>
      </c>
      <c r="AN24" s="5" t="s">
        <v>92</v>
      </c>
      <c r="AO24" s="5" t="s">
        <v>92</v>
      </c>
      <c r="AP24" s="5" t="s">
        <v>92</v>
      </c>
      <c r="AQ24" s="5" t="s">
        <v>87</v>
      </c>
      <c r="AR24" s="5" t="s">
        <v>87</v>
      </c>
      <c r="AS24" s="5" t="s">
        <v>92</v>
      </c>
      <c r="AT24" s="5" t="s">
        <v>92</v>
      </c>
      <c r="AU24" s="5" t="s">
        <v>87</v>
      </c>
      <c r="AV24" s="5" t="s">
        <v>87</v>
      </c>
      <c r="AW24" s="5" t="s">
        <v>92</v>
      </c>
      <c r="AX24" s="5" t="s">
        <v>92</v>
      </c>
      <c r="AY24" s="5" t="s">
        <v>87</v>
      </c>
      <c r="AZ24" s="5" t="s">
        <v>92</v>
      </c>
      <c r="BA24" s="5" t="s">
        <v>87</v>
      </c>
      <c r="BB24" s="5" t="s">
        <v>87</v>
      </c>
      <c r="BC24" s="7" t="s">
        <v>283</v>
      </c>
      <c r="BD24" s="6">
        <f t="shared" si="20"/>
        <v>0.89655172413793105</v>
      </c>
      <c r="BE24" s="1">
        <f t="shared" si="17"/>
        <v>26</v>
      </c>
      <c r="BF24" s="1">
        <f t="shared" si="18"/>
        <v>3</v>
      </c>
      <c r="BG24" s="1">
        <f t="shared" si="19"/>
        <v>22</v>
      </c>
      <c r="BH24" s="1">
        <f t="shared" si="21"/>
        <v>51</v>
      </c>
      <c r="BI24" s="1">
        <f t="shared" si="22"/>
        <v>29</v>
      </c>
    </row>
    <row r="25" spans="1:61" s="1" customFormat="1" ht="13" x14ac:dyDescent="0.2">
      <c r="A25" s="20"/>
      <c r="B25" s="3" t="s">
        <v>126</v>
      </c>
      <c r="C25" s="3" t="s">
        <v>100</v>
      </c>
      <c r="D25" s="5" t="s">
        <v>92</v>
      </c>
      <c r="E25" s="5" t="s">
        <v>92</v>
      </c>
      <c r="F25" s="5" t="s">
        <v>92</v>
      </c>
      <c r="G25" s="5" t="s">
        <v>92</v>
      </c>
      <c r="H25" s="5" t="s">
        <v>92</v>
      </c>
      <c r="I25" s="5" t="s">
        <v>92</v>
      </c>
      <c r="J25" s="5" t="s">
        <v>92</v>
      </c>
      <c r="K25" s="5" t="s">
        <v>92</v>
      </c>
      <c r="L25" s="5" t="s">
        <v>92</v>
      </c>
      <c r="M25" s="5" t="s">
        <v>92</v>
      </c>
      <c r="N25" s="5" t="s">
        <v>92</v>
      </c>
      <c r="O25" s="5" t="s">
        <v>92</v>
      </c>
      <c r="P25" s="5" t="s">
        <v>92</v>
      </c>
      <c r="Q25" s="5" t="s">
        <v>87</v>
      </c>
      <c r="R25" s="5" t="s">
        <v>92</v>
      </c>
      <c r="S25" s="5" t="s">
        <v>92</v>
      </c>
      <c r="T25" s="5" t="s">
        <v>92</v>
      </c>
      <c r="U25" s="5" t="s">
        <v>92</v>
      </c>
      <c r="V25" s="5" t="s">
        <v>92</v>
      </c>
      <c r="W25" s="5" t="s">
        <v>87</v>
      </c>
      <c r="X25" s="5" t="s">
        <v>92</v>
      </c>
      <c r="Y25" s="5" t="s">
        <v>92</v>
      </c>
      <c r="Z25" s="5" t="s">
        <v>87</v>
      </c>
      <c r="AA25" s="5" t="s">
        <v>87</v>
      </c>
      <c r="AB25" s="5" t="s">
        <v>92</v>
      </c>
      <c r="AC25" s="5" t="s">
        <v>87</v>
      </c>
      <c r="AD25" s="5" t="s">
        <v>87</v>
      </c>
      <c r="AE25" s="5" t="s">
        <v>92</v>
      </c>
      <c r="AF25" s="5" t="s">
        <v>92</v>
      </c>
      <c r="AG25" s="5" t="s">
        <v>92</v>
      </c>
      <c r="AH25" s="5" t="s">
        <v>92</v>
      </c>
      <c r="AI25" s="5" t="s">
        <v>87</v>
      </c>
      <c r="AJ25" s="5" t="s">
        <v>87</v>
      </c>
      <c r="AK25" s="5" t="s">
        <v>87</v>
      </c>
      <c r="AL25" s="5" t="s">
        <v>92</v>
      </c>
      <c r="AM25" s="5" t="s">
        <v>92</v>
      </c>
      <c r="AN25" s="5" t="s">
        <v>92</v>
      </c>
      <c r="AO25" s="5" t="s">
        <v>92</v>
      </c>
      <c r="AP25" s="5" t="s">
        <v>92</v>
      </c>
      <c r="AQ25" s="5" t="s">
        <v>92</v>
      </c>
      <c r="AR25" s="5" t="s">
        <v>87</v>
      </c>
      <c r="AS25" s="5" t="s">
        <v>92</v>
      </c>
      <c r="AT25" s="5" t="s">
        <v>92</v>
      </c>
      <c r="AU25" s="5" t="s">
        <v>92</v>
      </c>
      <c r="AV25" s="5" t="s">
        <v>92</v>
      </c>
      <c r="AW25" s="5" t="s">
        <v>92</v>
      </c>
      <c r="AX25" s="5" t="s">
        <v>92</v>
      </c>
      <c r="AY25" s="5" t="s">
        <v>92</v>
      </c>
      <c r="AZ25" s="5" t="s">
        <v>92</v>
      </c>
      <c r="BA25" s="5" t="s">
        <v>87</v>
      </c>
      <c r="BB25" s="5" t="s">
        <v>87</v>
      </c>
      <c r="BC25" s="7" t="s">
        <v>284</v>
      </c>
      <c r="BD25" s="6">
        <f t="shared" si="20"/>
        <v>1</v>
      </c>
      <c r="BE25" s="1">
        <f>COUNTIF(D25:BB25, "+")</f>
        <v>39</v>
      </c>
      <c r="BF25" s="1">
        <f t="shared" si="18"/>
        <v>0</v>
      </c>
      <c r="BG25" s="1">
        <f t="shared" si="19"/>
        <v>12</v>
      </c>
      <c r="BH25" s="1">
        <f t="shared" si="21"/>
        <v>51</v>
      </c>
      <c r="BI25" s="1">
        <f t="shared" si="22"/>
        <v>39</v>
      </c>
    </row>
    <row r="26" spans="1:61" s="1" customFormat="1" ht="13" x14ac:dyDescent="0.2">
      <c r="A26" s="21"/>
      <c r="B26" s="3" t="s">
        <v>127</v>
      </c>
      <c r="C26" s="3" t="s">
        <v>101</v>
      </c>
      <c r="D26" s="5" t="s">
        <v>92</v>
      </c>
      <c r="E26" s="5" t="s">
        <v>92</v>
      </c>
      <c r="F26" s="5" t="s">
        <v>87</v>
      </c>
      <c r="G26" s="5" t="s">
        <v>87</v>
      </c>
      <c r="H26" s="5" t="s">
        <v>92</v>
      </c>
      <c r="I26" s="5" t="s">
        <v>92</v>
      </c>
      <c r="J26" s="5" t="s">
        <v>92</v>
      </c>
      <c r="K26" s="5" t="s">
        <v>92</v>
      </c>
      <c r="L26" s="5" t="s">
        <v>87</v>
      </c>
      <c r="M26" s="5" t="s">
        <v>92</v>
      </c>
      <c r="N26" s="5" t="s">
        <v>86</v>
      </c>
      <c r="O26" s="5" t="s">
        <v>92</v>
      </c>
      <c r="P26" s="5" t="s">
        <v>92</v>
      </c>
      <c r="Q26" s="5" t="s">
        <v>86</v>
      </c>
      <c r="R26" s="5" t="s">
        <v>92</v>
      </c>
      <c r="S26" s="5" t="s">
        <v>92</v>
      </c>
      <c r="T26" s="5" t="s">
        <v>87</v>
      </c>
      <c r="U26" s="5" t="s">
        <v>87</v>
      </c>
      <c r="V26" s="5" t="s">
        <v>87</v>
      </c>
      <c r="W26" s="5" t="s">
        <v>92</v>
      </c>
      <c r="X26" s="5" t="s">
        <v>92</v>
      </c>
      <c r="Y26" s="5" t="s">
        <v>92</v>
      </c>
      <c r="Z26" s="5" t="s">
        <v>92</v>
      </c>
      <c r="AA26" s="5" t="s">
        <v>87</v>
      </c>
      <c r="AB26" s="5" t="s">
        <v>92</v>
      </c>
      <c r="AC26" s="5" t="s">
        <v>87</v>
      </c>
      <c r="AD26" s="5" t="s">
        <v>92</v>
      </c>
      <c r="AE26" s="5" t="s">
        <v>92</v>
      </c>
      <c r="AF26" s="5" t="s">
        <v>92</v>
      </c>
      <c r="AG26" s="5" t="s">
        <v>87</v>
      </c>
      <c r="AH26" s="5" t="s">
        <v>92</v>
      </c>
      <c r="AI26" s="5" t="s">
        <v>87</v>
      </c>
      <c r="AJ26" s="5" t="s">
        <v>87</v>
      </c>
      <c r="AK26" s="5" t="s">
        <v>87</v>
      </c>
      <c r="AL26" s="5" t="s">
        <v>87</v>
      </c>
      <c r="AM26" s="5" t="s">
        <v>92</v>
      </c>
      <c r="AN26" s="5" t="s">
        <v>92</v>
      </c>
      <c r="AO26" s="5" t="s">
        <v>87</v>
      </c>
      <c r="AP26" s="5" t="s">
        <v>87</v>
      </c>
      <c r="AQ26" s="5" t="s">
        <v>87</v>
      </c>
      <c r="AR26" s="5" t="s">
        <v>87</v>
      </c>
      <c r="AS26" s="5" t="s">
        <v>92</v>
      </c>
      <c r="AT26" s="5" t="s">
        <v>92</v>
      </c>
      <c r="AU26" s="5" t="s">
        <v>87</v>
      </c>
      <c r="AV26" s="5" t="s">
        <v>87</v>
      </c>
      <c r="AW26" s="5" t="s">
        <v>92</v>
      </c>
      <c r="AX26" s="5" t="s">
        <v>92</v>
      </c>
      <c r="AY26" s="5" t="s">
        <v>86</v>
      </c>
      <c r="AZ26" s="5" t="s">
        <v>92</v>
      </c>
      <c r="BA26" s="5" t="s">
        <v>87</v>
      </c>
      <c r="BB26" s="5" t="s">
        <v>87</v>
      </c>
      <c r="BC26" s="7" t="s">
        <v>283</v>
      </c>
      <c r="BD26" s="6">
        <f t="shared" si="20"/>
        <v>0.9</v>
      </c>
      <c r="BE26" s="1">
        <f>COUNTIF(D26:BB26, "+")</f>
        <v>27</v>
      </c>
      <c r="BF26" s="1">
        <f>COUNTIF(D26:BB26, "-")</f>
        <v>3</v>
      </c>
      <c r="BG26" s="1">
        <f>COUNTIF(D26:BB26, "n/a")</f>
        <v>21</v>
      </c>
      <c r="BH26" s="1">
        <f>SUM(BE26:BG26)</f>
        <v>51</v>
      </c>
      <c r="BI26" s="1">
        <f t="shared" si="22"/>
        <v>30</v>
      </c>
    </row>
    <row r="27" spans="1:61" s="1" customFormat="1" ht="13" x14ac:dyDescent="0.2">
      <c r="A27" s="19" t="s">
        <v>135</v>
      </c>
      <c r="B27" s="3" t="s">
        <v>120</v>
      </c>
      <c r="C27" s="3" t="s">
        <v>93</v>
      </c>
      <c r="D27" s="5" t="s">
        <v>92</v>
      </c>
      <c r="E27" s="5" t="s">
        <v>92</v>
      </c>
      <c r="F27" s="5" t="s">
        <v>92</v>
      </c>
      <c r="G27" s="5" t="s">
        <v>92</v>
      </c>
      <c r="H27" s="5" t="s">
        <v>92</v>
      </c>
      <c r="I27" s="5" t="s">
        <v>92</v>
      </c>
      <c r="J27" s="5" t="s">
        <v>92</v>
      </c>
      <c r="K27" s="5" t="s">
        <v>92</v>
      </c>
      <c r="L27" s="5" t="s">
        <v>92</v>
      </c>
      <c r="M27" s="5" t="s">
        <v>92</v>
      </c>
      <c r="N27" s="5" t="s">
        <v>92</v>
      </c>
      <c r="O27" s="5" t="s">
        <v>92</v>
      </c>
      <c r="P27" s="5" t="s">
        <v>92</v>
      </c>
      <c r="Q27" s="5" t="s">
        <v>92</v>
      </c>
      <c r="R27" s="5" t="s">
        <v>92</v>
      </c>
      <c r="S27" s="5" t="s">
        <v>92</v>
      </c>
      <c r="T27" s="5" t="s">
        <v>92</v>
      </c>
      <c r="U27" s="5" t="s">
        <v>92</v>
      </c>
      <c r="V27" s="5" t="s">
        <v>92</v>
      </c>
      <c r="W27" s="5" t="s">
        <v>92</v>
      </c>
      <c r="X27" s="5" t="s">
        <v>92</v>
      </c>
      <c r="Y27" s="5" t="s">
        <v>92</v>
      </c>
      <c r="Z27" s="5" t="s">
        <v>92</v>
      </c>
      <c r="AA27" s="5" t="s">
        <v>92</v>
      </c>
      <c r="AB27" s="5" t="s">
        <v>92</v>
      </c>
      <c r="AC27" s="5" t="s">
        <v>92</v>
      </c>
      <c r="AD27" s="5" t="s">
        <v>92</v>
      </c>
      <c r="AE27" s="5" t="s">
        <v>92</v>
      </c>
      <c r="AF27" s="5" t="s">
        <v>92</v>
      </c>
      <c r="AG27" s="5" t="s">
        <v>87</v>
      </c>
      <c r="AH27" s="5" t="s">
        <v>92</v>
      </c>
      <c r="AI27" s="5" t="s">
        <v>92</v>
      </c>
      <c r="AJ27" s="5" t="s">
        <v>92</v>
      </c>
      <c r="AK27" s="5" t="s">
        <v>87</v>
      </c>
      <c r="AL27" s="5" t="s">
        <v>92</v>
      </c>
      <c r="AM27" s="5" t="s">
        <v>92</v>
      </c>
      <c r="AN27" s="5" t="s">
        <v>92</v>
      </c>
      <c r="AO27" s="5" t="s">
        <v>92</v>
      </c>
      <c r="AP27" s="5" t="s">
        <v>92</v>
      </c>
      <c r="AQ27" s="5" t="s">
        <v>92</v>
      </c>
      <c r="AR27" s="5" t="s">
        <v>92</v>
      </c>
      <c r="AS27" s="5" t="s">
        <v>92</v>
      </c>
      <c r="AT27" s="5" t="s">
        <v>92</v>
      </c>
      <c r="AU27" s="5" t="s">
        <v>92</v>
      </c>
      <c r="AV27" s="5" t="s">
        <v>92</v>
      </c>
      <c r="AW27" s="5" t="s">
        <v>92</v>
      </c>
      <c r="AX27" s="5" t="s">
        <v>92</v>
      </c>
      <c r="AY27" s="5" t="s">
        <v>92</v>
      </c>
      <c r="AZ27" s="5" t="s">
        <v>92</v>
      </c>
      <c r="BA27" s="5" t="s">
        <v>92</v>
      </c>
      <c r="BB27" s="5" t="s">
        <v>87</v>
      </c>
      <c r="BC27" s="7" t="s">
        <v>285</v>
      </c>
      <c r="BD27" s="6">
        <f t="shared" si="20"/>
        <v>1</v>
      </c>
      <c r="BE27" s="1">
        <f t="shared" si="17"/>
        <v>48</v>
      </c>
      <c r="BF27" s="1">
        <f t="shared" si="18"/>
        <v>0</v>
      </c>
      <c r="BG27" s="1">
        <f t="shared" si="19"/>
        <v>3</v>
      </c>
      <c r="BH27" s="1">
        <f t="shared" si="21"/>
        <v>51</v>
      </c>
      <c r="BI27" s="1">
        <f t="shared" si="22"/>
        <v>48</v>
      </c>
    </row>
    <row r="28" spans="1:61" s="1" customFormat="1" ht="13" x14ac:dyDescent="0.2">
      <c r="A28" s="20"/>
      <c r="B28" s="3" t="s">
        <v>121</v>
      </c>
      <c r="C28" s="3" t="s">
        <v>94</v>
      </c>
      <c r="D28" s="5" t="s">
        <v>95</v>
      </c>
      <c r="E28" s="5" t="s">
        <v>95</v>
      </c>
      <c r="F28" s="5" t="s">
        <v>96</v>
      </c>
      <c r="G28" s="5" t="s">
        <v>95</v>
      </c>
      <c r="H28" s="5" t="s">
        <v>95</v>
      </c>
      <c r="I28" s="5" t="s">
        <v>96</v>
      </c>
      <c r="J28" s="5" t="s">
        <v>96</v>
      </c>
      <c r="K28" s="5" t="s">
        <v>87</v>
      </c>
      <c r="L28" s="5" t="s">
        <v>87</v>
      </c>
      <c r="M28" s="5" t="s">
        <v>96</v>
      </c>
      <c r="N28" s="5" t="s">
        <v>97</v>
      </c>
      <c r="O28" s="5" t="s">
        <v>87</v>
      </c>
      <c r="P28" s="5" t="s">
        <v>87</v>
      </c>
      <c r="Q28" s="5" t="s">
        <v>87</v>
      </c>
      <c r="R28" s="5" t="s">
        <v>87</v>
      </c>
      <c r="S28" s="5" t="s">
        <v>95</v>
      </c>
      <c r="T28" s="5" t="s">
        <v>97</v>
      </c>
      <c r="U28" s="5" t="s">
        <v>96</v>
      </c>
      <c r="V28" s="5" t="s">
        <v>87</v>
      </c>
      <c r="W28" s="5" t="s">
        <v>87</v>
      </c>
      <c r="X28" s="5" t="s">
        <v>95</v>
      </c>
      <c r="Y28" s="5" t="s">
        <v>95</v>
      </c>
      <c r="Z28" s="5" t="s">
        <v>96</v>
      </c>
      <c r="AA28" s="5" t="s">
        <v>95</v>
      </c>
      <c r="AB28" s="5" t="s">
        <v>87</v>
      </c>
      <c r="AC28" s="5" t="s">
        <v>87</v>
      </c>
      <c r="AD28" s="5" t="s">
        <v>87</v>
      </c>
      <c r="AE28" s="5" t="s">
        <v>87</v>
      </c>
      <c r="AF28" s="5" t="s">
        <v>87</v>
      </c>
      <c r="AG28" s="5" t="s">
        <v>87</v>
      </c>
      <c r="AH28" s="5" t="s">
        <v>96</v>
      </c>
      <c r="AI28" s="5" t="s">
        <v>96</v>
      </c>
      <c r="AJ28" s="5" t="s">
        <v>96</v>
      </c>
      <c r="AK28" s="5" t="s">
        <v>87</v>
      </c>
      <c r="AL28" s="5" t="s">
        <v>87</v>
      </c>
      <c r="AM28" s="5" t="s">
        <v>96</v>
      </c>
      <c r="AN28" s="5" t="s">
        <v>95</v>
      </c>
      <c r="AO28" s="5" t="s">
        <v>95</v>
      </c>
      <c r="AP28" s="5" t="s">
        <v>96</v>
      </c>
      <c r="AQ28" s="5" t="s">
        <v>97</v>
      </c>
      <c r="AR28" s="5" t="s">
        <v>97</v>
      </c>
      <c r="AS28" s="5" t="s">
        <v>97</v>
      </c>
      <c r="AT28" s="5" t="s">
        <v>97</v>
      </c>
      <c r="AU28" s="5" t="s">
        <v>97</v>
      </c>
      <c r="AV28" s="5" t="s">
        <v>87</v>
      </c>
      <c r="AW28" s="5" t="s">
        <v>97</v>
      </c>
      <c r="AX28" s="5" t="s">
        <v>95</v>
      </c>
      <c r="AY28" s="5" t="s">
        <v>95</v>
      </c>
      <c r="AZ28" s="5" t="s">
        <v>95</v>
      </c>
      <c r="BA28" s="5" t="s">
        <v>97</v>
      </c>
      <c r="BB28" s="5" t="s">
        <v>87</v>
      </c>
      <c r="BC28" s="7" t="s">
        <v>86</v>
      </c>
      <c r="BD28" s="6"/>
    </row>
    <row r="29" spans="1:61" s="1" customFormat="1" ht="13" x14ac:dyDescent="0.2">
      <c r="A29" s="20"/>
      <c r="B29" s="3" t="s">
        <v>122</v>
      </c>
      <c r="C29" s="3" t="s">
        <v>98</v>
      </c>
      <c r="D29" s="5" t="s">
        <v>92</v>
      </c>
      <c r="E29" s="5" t="s">
        <v>92</v>
      </c>
      <c r="F29" s="5" t="s">
        <v>92</v>
      </c>
      <c r="G29" s="5" t="s">
        <v>92</v>
      </c>
      <c r="H29" s="5" t="s">
        <v>92</v>
      </c>
      <c r="I29" s="5" t="s">
        <v>92</v>
      </c>
      <c r="J29" s="5" t="s">
        <v>86</v>
      </c>
      <c r="K29" s="5" t="s">
        <v>86</v>
      </c>
      <c r="L29" s="5" t="s">
        <v>86</v>
      </c>
      <c r="M29" s="5" t="s">
        <v>86</v>
      </c>
      <c r="N29" s="5" t="s">
        <v>92</v>
      </c>
      <c r="O29" s="5" t="s">
        <v>87</v>
      </c>
      <c r="P29" s="5" t="s">
        <v>92</v>
      </c>
      <c r="Q29" s="5" t="s">
        <v>86</v>
      </c>
      <c r="R29" s="5" t="s">
        <v>86</v>
      </c>
      <c r="S29" s="5" t="s">
        <v>87</v>
      </c>
      <c r="T29" s="5" t="s">
        <v>86</v>
      </c>
      <c r="U29" s="5" t="s">
        <v>86</v>
      </c>
      <c r="V29" s="5" t="s">
        <v>87</v>
      </c>
      <c r="W29" s="5" t="s">
        <v>87</v>
      </c>
      <c r="X29" s="5" t="s">
        <v>92</v>
      </c>
      <c r="Y29" s="5" t="s">
        <v>92</v>
      </c>
      <c r="Z29" s="5" t="s">
        <v>92</v>
      </c>
      <c r="AA29" s="5" t="s">
        <v>92</v>
      </c>
      <c r="AB29" s="5" t="s">
        <v>92</v>
      </c>
      <c r="AC29" s="5" t="s">
        <v>92</v>
      </c>
      <c r="AD29" s="5" t="s">
        <v>92</v>
      </c>
      <c r="AE29" s="5" t="s">
        <v>92</v>
      </c>
      <c r="AF29" s="5" t="s">
        <v>86</v>
      </c>
      <c r="AG29" s="5" t="s">
        <v>86</v>
      </c>
      <c r="AH29" s="5" t="s">
        <v>86</v>
      </c>
      <c r="AI29" s="5" t="s">
        <v>92</v>
      </c>
      <c r="AJ29" s="5" t="s">
        <v>87</v>
      </c>
      <c r="AK29" s="5" t="s">
        <v>87</v>
      </c>
      <c r="AL29" s="5" t="s">
        <v>87</v>
      </c>
      <c r="AM29" s="5" t="s">
        <v>92</v>
      </c>
      <c r="AN29" s="5" t="s">
        <v>92</v>
      </c>
      <c r="AO29" s="5" t="s">
        <v>92</v>
      </c>
      <c r="AP29" s="5" t="s">
        <v>92</v>
      </c>
      <c r="AQ29" s="5" t="s">
        <v>86</v>
      </c>
      <c r="AR29" s="5" t="s">
        <v>92</v>
      </c>
      <c r="AS29" s="5" t="s">
        <v>92</v>
      </c>
      <c r="AT29" s="5" t="s">
        <v>92</v>
      </c>
      <c r="AU29" s="5" t="s">
        <v>92</v>
      </c>
      <c r="AV29" s="5" t="s">
        <v>86</v>
      </c>
      <c r="AW29" s="5" t="s">
        <v>86</v>
      </c>
      <c r="AX29" s="5" t="s">
        <v>92</v>
      </c>
      <c r="AY29" s="5" t="s">
        <v>92</v>
      </c>
      <c r="AZ29" s="5" t="s">
        <v>92</v>
      </c>
      <c r="BA29" s="5" t="s">
        <v>87</v>
      </c>
      <c r="BB29" s="5" t="s">
        <v>87</v>
      </c>
      <c r="BC29" s="7" t="s">
        <v>286</v>
      </c>
      <c r="BD29" s="6">
        <f t="shared" si="20"/>
        <v>0.66666666666666663</v>
      </c>
      <c r="BE29" s="1">
        <f>COUNTIF(D29:BB29, "+")</f>
        <v>28</v>
      </c>
      <c r="BF29" s="1">
        <f>COUNTIF(D29:BB29, "-")</f>
        <v>14</v>
      </c>
      <c r="BG29" s="1">
        <f>COUNTIF(D29:BB29, "n/a")</f>
        <v>9</v>
      </c>
      <c r="BH29" s="1">
        <f t="shared" si="21"/>
        <v>51</v>
      </c>
      <c r="BI29" s="1">
        <f t="shared" si="22"/>
        <v>42</v>
      </c>
    </row>
    <row r="30" spans="1:61" s="1" customFormat="1" ht="13" x14ac:dyDescent="0.2">
      <c r="A30" s="20"/>
      <c r="B30" s="3" t="s">
        <v>123</v>
      </c>
      <c r="C30" s="3" t="s">
        <v>99</v>
      </c>
      <c r="D30" s="5" t="s">
        <v>86</v>
      </c>
      <c r="E30" s="5" t="s">
        <v>86</v>
      </c>
      <c r="F30" s="5" t="s">
        <v>92</v>
      </c>
      <c r="G30" s="5" t="s">
        <v>92</v>
      </c>
      <c r="H30" s="5" t="s">
        <v>87</v>
      </c>
      <c r="I30" s="5" t="s">
        <v>92</v>
      </c>
      <c r="J30" s="5" t="s">
        <v>92</v>
      </c>
      <c r="K30" s="5" t="s">
        <v>92</v>
      </c>
      <c r="L30" s="5" t="s">
        <v>92</v>
      </c>
      <c r="M30" s="5" t="s">
        <v>92</v>
      </c>
      <c r="N30" s="5" t="s">
        <v>92</v>
      </c>
      <c r="O30" s="5" t="s">
        <v>92</v>
      </c>
      <c r="P30" s="5" t="s">
        <v>92</v>
      </c>
      <c r="Q30" s="5" t="s">
        <v>92</v>
      </c>
      <c r="R30" s="5" t="s">
        <v>92</v>
      </c>
      <c r="S30" s="5" t="s">
        <v>92</v>
      </c>
      <c r="T30" s="5" t="s">
        <v>92</v>
      </c>
      <c r="U30" s="5" t="s">
        <v>92</v>
      </c>
      <c r="V30" s="5" t="s">
        <v>92</v>
      </c>
      <c r="W30" s="5" t="s">
        <v>92</v>
      </c>
      <c r="X30" s="5" t="s">
        <v>92</v>
      </c>
      <c r="Y30" s="5" t="s">
        <v>92</v>
      </c>
      <c r="Z30" s="5" t="s">
        <v>87</v>
      </c>
      <c r="AA30" s="5" t="s">
        <v>92</v>
      </c>
      <c r="AB30" s="5" t="s">
        <v>92</v>
      </c>
      <c r="AC30" s="5" t="s">
        <v>92</v>
      </c>
      <c r="AD30" s="5" t="s">
        <v>92</v>
      </c>
      <c r="AE30" s="5" t="s">
        <v>92</v>
      </c>
      <c r="AF30" s="5" t="s">
        <v>86</v>
      </c>
      <c r="AG30" s="5" t="s">
        <v>92</v>
      </c>
      <c r="AH30" s="5" t="s">
        <v>92</v>
      </c>
      <c r="AI30" s="5" t="s">
        <v>87</v>
      </c>
      <c r="AJ30" s="5" t="s">
        <v>87</v>
      </c>
      <c r="AK30" s="5" t="s">
        <v>87</v>
      </c>
      <c r="AL30" s="5" t="s">
        <v>87</v>
      </c>
      <c r="AM30" s="5" t="s">
        <v>86</v>
      </c>
      <c r="AN30" s="5" t="s">
        <v>92</v>
      </c>
      <c r="AO30" s="5" t="s">
        <v>92</v>
      </c>
      <c r="AP30" s="5" t="s">
        <v>92</v>
      </c>
      <c r="AQ30" s="5" t="s">
        <v>87</v>
      </c>
      <c r="AR30" s="5" t="s">
        <v>87</v>
      </c>
      <c r="AS30" s="5" t="s">
        <v>92</v>
      </c>
      <c r="AT30" s="5" t="s">
        <v>92</v>
      </c>
      <c r="AU30" s="5" t="s">
        <v>92</v>
      </c>
      <c r="AV30" s="5" t="s">
        <v>92</v>
      </c>
      <c r="AW30" s="5" t="s">
        <v>92</v>
      </c>
      <c r="AX30" s="5" t="s">
        <v>86</v>
      </c>
      <c r="AY30" s="5" t="s">
        <v>92</v>
      </c>
      <c r="AZ30" s="5" t="s">
        <v>92</v>
      </c>
      <c r="BA30" s="5" t="s">
        <v>92</v>
      </c>
      <c r="BB30" s="5" t="s">
        <v>87</v>
      </c>
      <c r="BC30" s="7" t="s">
        <v>294</v>
      </c>
      <c r="BD30" s="6">
        <f>BE30/BI30</f>
        <v>0.88095238095238093</v>
      </c>
      <c r="BE30" s="1">
        <f>COUNTIF(D30:BB30, "+")</f>
        <v>37</v>
      </c>
      <c r="BF30" s="1">
        <f>COUNTIF(D30:BB30, "-")</f>
        <v>5</v>
      </c>
      <c r="BG30" s="1">
        <f>COUNTIF(D30:BB30, "n/a")</f>
        <v>9</v>
      </c>
      <c r="BH30" s="1">
        <f t="shared" si="21"/>
        <v>51</v>
      </c>
      <c r="BI30" s="1">
        <f t="shared" si="22"/>
        <v>42</v>
      </c>
    </row>
    <row r="31" spans="1:61" s="1" customFormat="1" ht="83.25" customHeight="1" x14ac:dyDescent="0.2">
      <c r="A31" s="21"/>
      <c r="B31" s="3" t="s">
        <v>155</v>
      </c>
      <c r="C31" s="3" t="s">
        <v>154</v>
      </c>
      <c r="D31" s="5" t="s">
        <v>156</v>
      </c>
      <c r="E31" s="5" t="s">
        <v>156</v>
      </c>
      <c r="F31" s="5" t="s">
        <v>157</v>
      </c>
      <c r="G31" s="5" t="s">
        <v>158</v>
      </c>
      <c r="H31" s="5" t="s">
        <v>159</v>
      </c>
      <c r="I31" s="5" t="s">
        <v>160</v>
      </c>
      <c r="J31" s="5" t="s">
        <v>87</v>
      </c>
      <c r="K31" s="5" t="s">
        <v>86</v>
      </c>
      <c r="L31" s="5" t="s">
        <v>86</v>
      </c>
      <c r="M31" s="5" t="s">
        <v>161</v>
      </c>
      <c r="N31" s="5" t="s">
        <v>162</v>
      </c>
      <c r="O31" s="5" t="s">
        <v>163</v>
      </c>
      <c r="P31" s="5" t="s">
        <v>164</v>
      </c>
      <c r="Q31" s="5" t="s">
        <v>86</v>
      </c>
      <c r="R31" s="5" t="s">
        <v>86</v>
      </c>
      <c r="S31" s="5" t="s">
        <v>87</v>
      </c>
      <c r="T31" s="5" t="s">
        <v>86</v>
      </c>
      <c r="U31" s="5" t="s">
        <v>86</v>
      </c>
      <c r="V31" s="5" t="s">
        <v>86</v>
      </c>
      <c r="W31" s="5" t="s">
        <v>87</v>
      </c>
      <c r="X31" s="5" t="s">
        <v>165</v>
      </c>
      <c r="Y31" s="5" t="s">
        <v>86</v>
      </c>
      <c r="Z31" s="5" t="s">
        <v>166</v>
      </c>
      <c r="AA31" s="5" t="s">
        <v>167</v>
      </c>
      <c r="AB31" s="5" t="s">
        <v>168</v>
      </c>
      <c r="AC31" s="5" t="s">
        <v>87</v>
      </c>
      <c r="AD31" s="5" t="s">
        <v>87</v>
      </c>
      <c r="AE31" s="5" t="s">
        <v>169</v>
      </c>
      <c r="AF31" s="5" t="s">
        <v>87</v>
      </c>
      <c r="AG31" s="5" t="s">
        <v>87</v>
      </c>
      <c r="AH31" s="5" t="s">
        <v>87</v>
      </c>
      <c r="AI31" s="5" t="s">
        <v>267</v>
      </c>
      <c r="AJ31" s="5" t="s">
        <v>87</v>
      </c>
      <c r="AK31" s="5" t="s">
        <v>87</v>
      </c>
      <c r="AL31" s="5" t="s">
        <v>268</v>
      </c>
      <c r="AM31" s="5" t="s">
        <v>86</v>
      </c>
      <c r="AN31" s="5" t="s">
        <v>170</v>
      </c>
      <c r="AO31" s="5" t="s">
        <v>171</v>
      </c>
      <c r="AP31" s="5" t="s">
        <v>86</v>
      </c>
      <c r="AQ31" s="5" t="s">
        <v>172</v>
      </c>
      <c r="AR31" s="5" t="s">
        <v>87</v>
      </c>
      <c r="AS31" s="5" t="s">
        <v>87</v>
      </c>
      <c r="AT31" s="5" t="s">
        <v>173</v>
      </c>
      <c r="AU31" s="5" t="s">
        <v>86</v>
      </c>
      <c r="AV31" s="5" t="s">
        <v>86</v>
      </c>
      <c r="AW31" s="5" t="s">
        <v>86</v>
      </c>
      <c r="AX31" s="5" t="s">
        <v>174</v>
      </c>
      <c r="AY31" s="5" t="s">
        <v>87</v>
      </c>
      <c r="AZ31" s="5" t="s">
        <v>175</v>
      </c>
      <c r="BA31" s="5" t="s">
        <v>176</v>
      </c>
      <c r="BB31" s="5" t="s">
        <v>177</v>
      </c>
      <c r="BC31" s="7"/>
      <c r="BD31" s="6"/>
    </row>
    <row r="32" spans="1:61" s="1" customFormat="1" ht="13" x14ac:dyDescent="0.2">
      <c r="A32" s="19" t="s">
        <v>136</v>
      </c>
      <c r="B32" s="3" t="s">
        <v>128</v>
      </c>
      <c r="C32" s="3" t="s">
        <v>102</v>
      </c>
      <c r="D32" s="5" t="s">
        <v>86</v>
      </c>
      <c r="E32" s="5" t="s">
        <v>86</v>
      </c>
      <c r="F32" s="5" t="s">
        <v>86</v>
      </c>
      <c r="G32" s="5" t="s">
        <v>87</v>
      </c>
      <c r="H32" s="5" t="s">
        <v>86</v>
      </c>
      <c r="I32" s="5" t="s">
        <v>92</v>
      </c>
      <c r="J32" s="5" t="s">
        <v>92</v>
      </c>
      <c r="K32" s="5" t="s">
        <v>92</v>
      </c>
      <c r="L32" s="5" t="s">
        <v>86</v>
      </c>
      <c r="M32" s="5" t="s">
        <v>92</v>
      </c>
      <c r="N32" s="5" t="s">
        <v>92</v>
      </c>
      <c r="O32" s="5" t="s">
        <v>87</v>
      </c>
      <c r="P32" s="5" t="s">
        <v>92</v>
      </c>
      <c r="Q32" s="5" t="s">
        <v>86</v>
      </c>
      <c r="R32" s="5" t="s">
        <v>92</v>
      </c>
      <c r="S32" s="5" t="s">
        <v>92</v>
      </c>
      <c r="T32" s="5" t="s">
        <v>92</v>
      </c>
      <c r="U32" s="5" t="s">
        <v>92</v>
      </c>
      <c r="V32" s="5" t="s">
        <v>92</v>
      </c>
      <c r="W32" s="5" t="s">
        <v>92</v>
      </c>
      <c r="X32" s="5" t="s">
        <v>86</v>
      </c>
      <c r="Y32" s="5" t="s">
        <v>86</v>
      </c>
      <c r="Z32" s="5" t="s">
        <v>87</v>
      </c>
      <c r="AA32" s="5" t="s">
        <v>92</v>
      </c>
      <c r="AB32" s="5" t="s">
        <v>92</v>
      </c>
      <c r="AC32" s="5" t="s">
        <v>87</v>
      </c>
      <c r="AD32" s="5" t="s">
        <v>87</v>
      </c>
      <c r="AE32" s="5" t="s">
        <v>92</v>
      </c>
      <c r="AF32" s="5" t="s">
        <v>92</v>
      </c>
      <c r="AG32" s="5" t="s">
        <v>92</v>
      </c>
      <c r="AH32" s="5" t="s">
        <v>92</v>
      </c>
      <c r="AI32" s="5" t="s">
        <v>92</v>
      </c>
      <c r="AJ32" s="5" t="s">
        <v>92</v>
      </c>
      <c r="AK32" s="5" t="s">
        <v>87</v>
      </c>
      <c r="AL32" s="5" t="s">
        <v>87</v>
      </c>
      <c r="AM32" s="5" t="s">
        <v>86</v>
      </c>
      <c r="AN32" s="5" t="s">
        <v>92</v>
      </c>
      <c r="AO32" s="5" t="s">
        <v>86</v>
      </c>
      <c r="AP32" s="5" t="s">
        <v>92</v>
      </c>
      <c r="AQ32" s="5" t="s">
        <v>87</v>
      </c>
      <c r="AR32" s="5" t="s">
        <v>92</v>
      </c>
      <c r="AS32" s="5" t="s">
        <v>92</v>
      </c>
      <c r="AT32" s="5" t="s">
        <v>92</v>
      </c>
      <c r="AU32" s="5" t="s">
        <v>92</v>
      </c>
      <c r="AV32" s="5" t="s">
        <v>86</v>
      </c>
      <c r="AW32" s="5" t="s">
        <v>92</v>
      </c>
      <c r="AX32" s="5" t="s">
        <v>86</v>
      </c>
      <c r="AY32" s="5" t="s">
        <v>92</v>
      </c>
      <c r="AZ32" s="5" t="s">
        <v>86</v>
      </c>
      <c r="BA32" s="5" t="s">
        <v>92</v>
      </c>
      <c r="BB32" s="5" t="s">
        <v>92</v>
      </c>
      <c r="BC32" s="7" t="s">
        <v>287</v>
      </c>
      <c r="BD32" s="6">
        <f t="shared" ref="BD32:BD36" si="23">BE32/BI32</f>
        <v>0.69767441860465118</v>
      </c>
      <c r="BE32" s="1">
        <f t="shared" ref="BE32:BE36" si="24">COUNTIF(D32:BB32, "+")</f>
        <v>30</v>
      </c>
      <c r="BF32" s="1">
        <f t="shared" ref="BF32:BF36" si="25">COUNTIF(D32:BB32, "-")</f>
        <v>13</v>
      </c>
      <c r="BG32" s="1">
        <f t="shared" ref="BG32:BG36" si="26">COUNTIF(D32:BB32, "n/a")</f>
        <v>8</v>
      </c>
      <c r="BH32" s="1">
        <f t="shared" ref="BH32:BH36" si="27">SUM(BE32:BG32)</f>
        <v>51</v>
      </c>
      <c r="BI32" s="1">
        <f t="shared" ref="BI32:BI36" si="28">SUM(BE32:BF32)</f>
        <v>43</v>
      </c>
    </row>
    <row r="33" spans="1:61" s="1" customFormat="1" ht="13" x14ac:dyDescent="0.2">
      <c r="A33" s="20"/>
      <c r="B33" s="3" t="s">
        <v>129</v>
      </c>
      <c r="C33" s="3" t="s">
        <v>103</v>
      </c>
      <c r="D33" s="5" t="s">
        <v>86</v>
      </c>
      <c r="E33" s="5" t="s">
        <v>86</v>
      </c>
      <c r="F33" s="5" t="s">
        <v>87</v>
      </c>
      <c r="G33" s="5" t="s">
        <v>86</v>
      </c>
      <c r="H33" s="5" t="s">
        <v>87</v>
      </c>
      <c r="I33" s="5" t="s">
        <v>92</v>
      </c>
      <c r="J33" s="5" t="s">
        <v>92</v>
      </c>
      <c r="K33" s="5" t="s">
        <v>86</v>
      </c>
      <c r="L33" s="5" t="s">
        <v>86</v>
      </c>
      <c r="M33" s="5" t="s">
        <v>92</v>
      </c>
      <c r="N33" s="5" t="s">
        <v>86</v>
      </c>
      <c r="O33" s="5" t="s">
        <v>92</v>
      </c>
      <c r="P33" s="5" t="s">
        <v>86</v>
      </c>
      <c r="Q33" s="5" t="s">
        <v>86</v>
      </c>
      <c r="R33" s="5" t="s">
        <v>86</v>
      </c>
      <c r="S33" s="5" t="s">
        <v>87</v>
      </c>
      <c r="T33" s="5" t="s">
        <v>86</v>
      </c>
      <c r="U33" s="5" t="s">
        <v>86</v>
      </c>
      <c r="V33" s="5" t="s">
        <v>86</v>
      </c>
      <c r="W33" s="5" t="s">
        <v>87</v>
      </c>
      <c r="X33" s="5" t="s">
        <v>86</v>
      </c>
      <c r="Y33" s="5" t="s">
        <v>86</v>
      </c>
      <c r="Z33" s="5" t="s">
        <v>86</v>
      </c>
      <c r="AA33" s="5" t="s">
        <v>86</v>
      </c>
      <c r="AB33" s="5" t="s">
        <v>86</v>
      </c>
      <c r="AC33" s="5" t="s">
        <v>92</v>
      </c>
      <c r="AD33" s="5" t="s">
        <v>92</v>
      </c>
      <c r="AE33" s="5" t="s">
        <v>86</v>
      </c>
      <c r="AF33" s="5" t="s">
        <v>86</v>
      </c>
      <c r="AG33" s="5" t="s">
        <v>86</v>
      </c>
      <c r="AH33" s="5" t="s">
        <v>86</v>
      </c>
      <c r="AI33" s="5" t="s">
        <v>87</v>
      </c>
      <c r="AJ33" s="5" t="s">
        <v>92</v>
      </c>
      <c r="AK33" s="5" t="s">
        <v>87</v>
      </c>
      <c r="AL33" s="5" t="s">
        <v>87</v>
      </c>
      <c r="AM33" s="5" t="s">
        <v>86</v>
      </c>
      <c r="AN33" s="5" t="s">
        <v>86</v>
      </c>
      <c r="AO33" s="5" t="s">
        <v>86</v>
      </c>
      <c r="AP33" s="5" t="s">
        <v>92</v>
      </c>
      <c r="AQ33" s="5" t="s">
        <v>87</v>
      </c>
      <c r="AR33" s="5" t="s">
        <v>87</v>
      </c>
      <c r="AS33" s="5" t="s">
        <v>86</v>
      </c>
      <c r="AT33" s="5" t="s">
        <v>92</v>
      </c>
      <c r="AU33" s="5" t="s">
        <v>87</v>
      </c>
      <c r="AV33" s="5" t="s">
        <v>92</v>
      </c>
      <c r="AW33" s="5" t="s">
        <v>92</v>
      </c>
      <c r="AX33" s="5" t="s">
        <v>86</v>
      </c>
      <c r="AY33" s="5" t="s">
        <v>86</v>
      </c>
      <c r="AZ33" s="5" t="s">
        <v>86</v>
      </c>
      <c r="BA33" s="5" t="s">
        <v>92</v>
      </c>
      <c r="BB33" s="5" t="s">
        <v>87</v>
      </c>
      <c r="BC33" s="7" t="s">
        <v>288</v>
      </c>
      <c r="BD33" s="6">
        <f t="shared" si="23"/>
        <v>0.3</v>
      </c>
      <c r="BE33" s="1">
        <f t="shared" si="24"/>
        <v>12</v>
      </c>
      <c r="BF33" s="1">
        <f t="shared" si="25"/>
        <v>28</v>
      </c>
      <c r="BG33" s="1">
        <f t="shared" si="26"/>
        <v>11</v>
      </c>
      <c r="BH33" s="1">
        <f t="shared" si="27"/>
        <v>51</v>
      </c>
      <c r="BI33" s="1">
        <f t="shared" si="28"/>
        <v>40</v>
      </c>
    </row>
    <row r="34" spans="1:61" s="1" customFormat="1" ht="13" x14ac:dyDescent="0.2">
      <c r="A34" s="20"/>
      <c r="B34" s="3" t="s">
        <v>130</v>
      </c>
      <c r="C34" s="3" t="s">
        <v>104</v>
      </c>
      <c r="D34" s="5" t="s">
        <v>86</v>
      </c>
      <c r="E34" s="5" t="s">
        <v>86</v>
      </c>
      <c r="F34" s="5" t="s">
        <v>87</v>
      </c>
      <c r="G34" s="5" t="s">
        <v>87</v>
      </c>
      <c r="H34" s="5" t="s">
        <v>92</v>
      </c>
      <c r="I34" s="5" t="s">
        <v>86</v>
      </c>
      <c r="J34" s="5" t="s">
        <v>86</v>
      </c>
      <c r="K34" s="5" t="s">
        <v>86</v>
      </c>
      <c r="L34" s="5" t="s">
        <v>87</v>
      </c>
      <c r="M34" s="5" t="s">
        <v>86</v>
      </c>
      <c r="N34" s="5" t="s">
        <v>86</v>
      </c>
      <c r="O34" s="5" t="s">
        <v>87</v>
      </c>
      <c r="P34" s="5" t="s">
        <v>86</v>
      </c>
      <c r="Q34" s="5" t="s">
        <v>87</v>
      </c>
      <c r="R34" s="5" t="s">
        <v>86</v>
      </c>
      <c r="S34" s="5" t="s">
        <v>87</v>
      </c>
      <c r="T34" s="5" t="s">
        <v>86</v>
      </c>
      <c r="U34" s="5" t="s">
        <v>86</v>
      </c>
      <c r="V34" s="5" t="s">
        <v>87</v>
      </c>
      <c r="W34" s="5" t="s">
        <v>87</v>
      </c>
      <c r="X34" s="5" t="s">
        <v>86</v>
      </c>
      <c r="Y34" s="5" t="s">
        <v>86</v>
      </c>
      <c r="Z34" s="5" t="s">
        <v>87</v>
      </c>
      <c r="AA34" s="5" t="s">
        <v>87</v>
      </c>
      <c r="AB34" s="5" t="s">
        <v>87</v>
      </c>
      <c r="AC34" s="5" t="s">
        <v>87</v>
      </c>
      <c r="AD34" s="5" t="s">
        <v>87</v>
      </c>
      <c r="AE34" s="5" t="s">
        <v>87</v>
      </c>
      <c r="AF34" s="5" t="s">
        <v>86</v>
      </c>
      <c r="AG34" s="5" t="s">
        <v>86</v>
      </c>
      <c r="AH34" s="5" t="s">
        <v>87</v>
      </c>
      <c r="AI34" s="5" t="s">
        <v>87</v>
      </c>
      <c r="AJ34" s="5" t="s">
        <v>87</v>
      </c>
      <c r="AK34" s="5" t="s">
        <v>87</v>
      </c>
      <c r="AL34" s="5" t="s">
        <v>87</v>
      </c>
      <c r="AM34" s="5" t="s">
        <v>87</v>
      </c>
      <c r="AN34" s="5" t="s">
        <v>86</v>
      </c>
      <c r="AO34" s="5" t="s">
        <v>86</v>
      </c>
      <c r="AP34" s="5" t="s">
        <v>92</v>
      </c>
      <c r="AQ34" s="5" t="s">
        <v>92</v>
      </c>
      <c r="AR34" s="5" t="s">
        <v>92</v>
      </c>
      <c r="AS34" s="5" t="s">
        <v>86</v>
      </c>
      <c r="AT34" s="5" t="s">
        <v>87</v>
      </c>
      <c r="AU34" s="5" t="s">
        <v>87</v>
      </c>
      <c r="AV34" s="5" t="s">
        <v>87</v>
      </c>
      <c r="AW34" s="5" t="s">
        <v>92</v>
      </c>
      <c r="AX34" s="5" t="s">
        <v>87</v>
      </c>
      <c r="AY34" s="5" t="s">
        <v>87</v>
      </c>
      <c r="AZ34" s="5" t="s">
        <v>87</v>
      </c>
      <c r="BA34" s="5" t="s">
        <v>87</v>
      </c>
      <c r="BB34" s="5" t="s">
        <v>87</v>
      </c>
      <c r="BC34" s="7" t="s">
        <v>189</v>
      </c>
      <c r="BD34" s="6">
        <f t="shared" si="23"/>
        <v>0.21739130434782608</v>
      </c>
      <c r="BE34" s="1">
        <f t="shared" si="24"/>
        <v>5</v>
      </c>
      <c r="BF34" s="1">
        <f t="shared" si="25"/>
        <v>18</v>
      </c>
      <c r="BG34" s="1">
        <f t="shared" si="26"/>
        <v>28</v>
      </c>
      <c r="BH34" s="1">
        <f t="shared" si="27"/>
        <v>51</v>
      </c>
      <c r="BI34" s="1">
        <f t="shared" si="28"/>
        <v>23</v>
      </c>
    </row>
    <row r="35" spans="1:61" s="1" customFormat="1" ht="13" x14ac:dyDescent="0.2">
      <c r="A35" s="20"/>
      <c r="B35" s="3" t="s">
        <v>131</v>
      </c>
      <c r="C35" s="3" t="s">
        <v>105</v>
      </c>
      <c r="D35" s="5" t="s">
        <v>86</v>
      </c>
      <c r="E35" s="5" t="s">
        <v>86</v>
      </c>
      <c r="F35" s="5" t="s">
        <v>87</v>
      </c>
      <c r="G35" s="5" t="s">
        <v>87</v>
      </c>
      <c r="H35" s="5" t="s">
        <v>87</v>
      </c>
      <c r="I35" s="5" t="s">
        <v>92</v>
      </c>
      <c r="J35" s="5" t="s">
        <v>87</v>
      </c>
      <c r="K35" s="5" t="s">
        <v>92</v>
      </c>
      <c r="L35" s="5" t="s">
        <v>87</v>
      </c>
      <c r="M35" s="5" t="s">
        <v>86</v>
      </c>
      <c r="N35" s="5" t="s">
        <v>92</v>
      </c>
      <c r="O35" s="5" t="s">
        <v>86</v>
      </c>
      <c r="P35" s="5" t="s">
        <v>92</v>
      </c>
      <c r="Q35" s="5" t="s">
        <v>86</v>
      </c>
      <c r="R35" s="5" t="s">
        <v>86</v>
      </c>
      <c r="S35" s="5" t="s">
        <v>87</v>
      </c>
      <c r="T35" s="5" t="s">
        <v>92</v>
      </c>
      <c r="U35" s="5" t="s">
        <v>86</v>
      </c>
      <c r="V35" s="5" t="s">
        <v>87</v>
      </c>
      <c r="W35" s="5" t="s">
        <v>87</v>
      </c>
      <c r="X35" s="5" t="s">
        <v>92</v>
      </c>
      <c r="Y35" s="5" t="s">
        <v>86</v>
      </c>
      <c r="Z35" s="5" t="s">
        <v>87</v>
      </c>
      <c r="AA35" s="5" t="s">
        <v>92</v>
      </c>
      <c r="AB35" s="5" t="s">
        <v>92</v>
      </c>
      <c r="AC35" s="5" t="s">
        <v>92</v>
      </c>
      <c r="AD35" s="5" t="s">
        <v>86</v>
      </c>
      <c r="AE35" s="5" t="s">
        <v>87</v>
      </c>
      <c r="AF35" s="5" t="s">
        <v>86</v>
      </c>
      <c r="AG35" s="5" t="s">
        <v>92</v>
      </c>
      <c r="AH35" s="5" t="s">
        <v>92</v>
      </c>
      <c r="AI35" s="5" t="s">
        <v>87</v>
      </c>
      <c r="AJ35" s="5" t="s">
        <v>87</v>
      </c>
      <c r="AK35" s="5" t="s">
        <v>87</v>
      </c>
      <c r="AL35" s="5" t="s">
        <v>87</v>
      </c>
      <c r="AM35" s="5" t="s">
        <v>92</v>
      </c>
      <c r="AN35" s="5" t="s">
        <v>86</v>
      </c>
      <c r="AO35" s="5" t="s">
        <v>92</v>
      </c>
      <c r="AP35" s="5" t="s">
        <v>86</v>
      </c>
      <c r="AQ35" s="5" t="s">
        <v>92</v>
      </c>
      <c r="AR35" s="5" t="s">
        <v>87</v>
      </c>
      <c r="AS35" s="5" t="s">
        <v>86</v>
      </c>
      <c r="AT35" s="5" t="s">
        <v>87</v>
      </c>
      <c r="AU35" s="5" t="s">
        <v>86</v>
      </c>
      <c r="AV35" s="5" t="s">
        <v>87</v>
      </c>
      <c r="AW35" s="5" t="s">
        <v>87</v>
      </c>
      <c r="AX35" s="5" t="s">
        <v>92</v>
      </c>
      <c r="AY35" s="5" t="s">
        <v>92</v>
      </c>
      <c r="AZ35" s="5" t="s">
        <v>92</v>
      </c>
      <c r="BA35" s="5" t="s">
        <v>92</v>
      </c>
      <c r="BB35" s="5" t="s">
        <v>87</v>
      </c>
      <c r="BC35" s="7" t="s">
        <v>289</v>
      </c>
      <c r="BD35" s="6">
        <f t="shared" si="23"/>
        <v>0.5625</v>
      </c>
      <c r="BE35" s="1">
        <f t="shared" si="24"/>
        <v>18</v>
      </c>
      <c r="BF35" s="1">
        <f t="shared" si="25"/>
        <v>14</v>
      </c>
      <c r="BG35" s="1">
        <f t="shared" si="26"/>
        <v>19</v>
      </c>
      <c r="BH35" s="1">
        <f t="shared" si="27"/>
        <v>51</v>
      </c>
      <c r="BI35" s="1">
        <f t="shared" si="28"/>
        <v>32</v>
      </c>
    </row>
    <row r="36" spans="1:61" s="1" customFormat="1" ht="13" x14ac:dyDescent="0.2">
      <c r="A36" s="21"/>
      <c r="B36" s="3" t="s">
        <v>132</v>
      </c>
      <c r="C36" s="3" t="s">
        <v>106</v>
      </c>
      <c r="D36" s="5" t="s">
        <v>86</v>
      </c>
      <c r="E36" s="5" t="s">
        <v>86</v>
      </c>
      <c r="F36" s="5" t="s">
        <v>87</v>
      </c>
      <c r="G36" s="5" t="s">
        <v>92</v>
      </c>
      <c r="H36" s="5" t="s">
        <v>87</v>
      </c>
      <c r="I36" s="5" t="s">
        <v>86</v>
      </c>
      <c r="J36" s="5" t="s">
        <v>86</v>
      </c>
      <c r="K36" s="5" t="s">
        <v>86</v>
      </c>
      <c r="L36" s="5" t="s">
        <v>92</v>
      </c>
      <c r="M36" s="5" t="s">
        <v>86</v>
      </c>
      <c r="N36" s="5" t="s">
        <v>86</v>
      </c>
      <c r="O36" s="5" t="s">
        <v>86</v>
      </c>
      <c r="P36" s="5" t="s">
        <v>92</v>
      </c>
      <c r="Q36" s="5" t="s">
        <v>86</v>
      </c>
      <c r="R36" s="5" t="s">
        <v>92</v>
      </c>
      <c r="S36" s="5" t="s">
        <v>87</v>
      </c>
      <c r="T36" s="5" t="s">
        <v>86</v>
      </c>
      <c r="U36" s="5" t="s">
        <v>86</v>
      </c>
      <c r="V36" s="5" t="s">
        <v>87</v>
      </c>
      <c r="W36" s="5" t="s">
        <v>92</v>
      </c>
      <c r="X36" s="5" t="s">
        <v>86</v>
      </c>
      <c r="Y36" s="5" t="s">
        <v>86</v>
      </c>
      <c r="Z36" s="5" t="s">
        <v>87</v>
      </c>
      <c r="AA36" s="5" t="s">
        <v>86</v>
      </c>
      <c r="AB36" s="5" t="s">
        <v>86</v>
      </c>
      <c r="AC36" s="5" t="s">
        <v>87</v>
      </c>
      <c r="AD36" s="5" t="s">
        <v>87</v>
      </c>
      <c r="AE36" s="5" t="s">
        <v>86</v>
      </c>
      <c r="AF36" s="5" t="s">
        <v>86</v>
      </c>
      <c r="AG36" s="5" t="s">
        <v>92</v>
      </c>
      <c r="AH36" s="5" t="s">
        <v>86</v>
      </c>
      <c r="AI36" s="5" t="s">
        <v>86</v>
      </c>
      <c r="AJ36" s="5" t="s">
        <v>87</v>
      </c>
      <c r="AK36" s="5" t="s">
        <v>87</v>
      </c>
      <c r="AL36" s="5" t="s">
        <v>87</v>
      </c>
      <c r="AM36" s="5" t="s">
        <v>86</v>
      </c>
      <c r="AN36" s="5" t="s">
        <v>92</v>
      </c>
      <c r="AO36" s="5" t="s">
        <v>86</v>
      </c>
      <c r="AP36" s="5" t="s">
        <v>86</v>
      </c>
      <c r="AQ36" s="5" t="s">
        <v>87</v>
      </c>
      <c r="AR36" s="5" t="s">
        <v>87</v>
      </c>
      <c r="AS36" s="5" t="s">
        <v>87</v>
      </c>
      <c r="AT36" s="5" t="s">
        <v>87</v>
      </c>
      <c r="AU36" s="5" t="s">
        <v>87</v>
      </c>
      <c r="AV36" s="5" t="s">
        <v>87</v>
      </c>
      <c r="AW36" s="5" t="s">
        <v>87</v>
      </c>
      <c r="AX36" s="5" t="s">
        <v>87</v>
      </c>
      <c r="AY36" s="5" t="s">
        <v>87</v>
      </c>
      <c r="AZ36" s="5" t="s">
        <v>92</v>
      </c>
      <c r="BA36" s="5" t="s">
        <v>87</v>
      </c>
      <c r="BB36" s="5" t="s">
        <v>87</v>
      </c>
      <c r="BC36" s="7" t="s">
        <v>290</v>
      </c>
      <c r="BD36" s="6">
        <f t="shared" si="23"/>
        <v>0.26666666666666666</v>
      </c>
      <c r="BE36" s="1">
        <f t="shared" si="24"/>
        <v>8</v>
      </c>
      <c r="BF36" s="1">
        <f t="shared" si="25"/>
        <v>22</v>
      </c>
      <c r="BG36" s="1">
        <f t="shared" si="26"/>
        <v>21</v>
      </c>
      <c r="BH36" s="1">
        <f t="shared" si="27"/>
        <v>51</v>
      </c>
      <c r="BI36" s="1">
        <f t="shared" si="28"/>
        <v>30</v>
      </c>
    </row>
    <row r="37" spans="1:61" ht="15" x14ac:dyDescent="0.2">
      <c r="D37" s="16" t="s">
        <v>270</v>
      </c>
      <c r="E37" s="16" t="s">
        <v>270</v>
      </c>
      <c r="F37" s="16" t="s">
        <v>270</v>
      </c>
      <c r="G37" s="16" t="s">
        <v>191</v>
      </c>
      <c r="H37" s="16" t="s">
        <v>190</v>
      </c>
      <c r="I37" s="16" t="s">
        <v>270</v>
      </c>
      <c r="J37" s="16" t="s">
        <v>270</v>
      </c>
      <c r="K37" s="16" t="s">
        <v>190</v>
      </c>
      <c r="L37" s="16" t="s">
        <v>190</v>
      </c>
      <c r="M37" s="16" t="s">
        <v>190</v>
      </c>
      <c r="N37" s="16" t="s">
        <v>190</v>
      </c>
      <c r="O37" s="16" t="s">
        <v>190</v>
      </c>
      <c r="P37" s="16" t="s">
        <v>190</v>
      </c>
      <c r="Q37" s="16" t="s">
        <v>270</v>
      </c>
      <c r="R37" s="16" t="s">
        <v>190</v>
      </c>
      <c r="S37" s="16" t="s">
        <v>190</v>
      </c>
      <c r="T37" s="16" t="s">
        <v>192</v>
      </c>
      <c r="U37" s="16" t="s">
        <v>192</v>
      </c>
      <c r="V37" s="16" t="s">
        <v>190</v>
      </c>
      <c r="W37" s="16" t="s">
        <v>190</v>
      </c>
      <c r="X37" s="16" t="s">
        <v>190</v>
      </c>
      <c r="Y37" s="16" t="s">
        <v>190</v>
      </c>
      <c r="Z37" s="16" t="s">
        <v>190</v>
      </c>
      <c r="AA37" s="16" t="s">
        <v>190</v>
      </c>
      <c r="AB37" s="16" t="s">
        <v>190</v>
      </c>
      <c r="AC37" s="16" t="s">
        <v>190</v>
      </c>
      <c r="AD37" s="16" t="s">
        <v>190</v>
      </c>
      <c r="AE37" s="16" t="s">
        <v>190</v>
      </c>
      <c r="AF37" s="16" t="s">
        <v>190</v>
      </c>
      <c r="AG37" s="16" t="s">
        <v>190</v>
      </c>
      <c r="AH37" s="16" t="s">
        <v>190</v>
      </c>
      <c r="AI37" s="16" t="s">
        <v>190</v>
      </c>
      <c r="AJ37" s="16" t="s">
        <v>190</v>
      </c>
      <c r="AK37" s="16" t="s">
        <v>190</v>
      </c>
      <c r="AL37" s="16" t="s">
        <v>190</v>
      </c>
      <c r="AM37" s="16" t="s">
        <v>190</v>
      </c>
      <c r="AN37" s="16" t="s">
        <v>190</v>
      </c>
      <c r="AO37" s="16" t="s">
        <v>192</v>
      </c>
      <c r="AP37" s="16" t="s">
        <v>192</v>
      </c>
      <c r="AQ37" s="16" t="s">
        <v>270</v>
      </c>
      <c r="AR37" s="16" t="s">
        <v>270</v>
      </c>
      <c r="AS37" s="16" t="s">
        <v>192</v>
      </c>
      <c r="AT37" s="16" t="s">
        <v>192</v>
      </c>
      <c r="AU37" s="16" t="s">
        <v>192</v>
      </c>
      <c r="AV37" s="16" t="s">
        <v>190</v>
      </c>
      <c r="AW37" s="16" t="s">
        <v>270</v>
      </c>
      <c r="AX37" s="16" t="s">
        <v>192</v>
      </c>
      <c r="AY37" s="16" t="s">
        <v>192</v>
      </c>
      <c r="AZ37" s="16" t="s">
        <v>192</v>
      </c>
      <c r="BA37" s="16" t="s">
        <v>192</v>
      </c>
      <c r="BB37" s="16" t="s">
        <v>192</v>
      </c>
    </row>
    <row r="44" spans="1:61" hidden="1" x14ac:dyDescent="0.2"/>
    <row r="45" spans="1:61" ht="15" hidden="1" x14ac:dyDescent="0.2">
      <c r="B45" s="16" t="s">
        <v>179</v>
      </c>
      <c r="C45" s="16" t="s">
        <v>178</v>
      </c>
      <c r="D45" s="16">
        <v>6</v>
      </c>
    </row>
    <row r="46" spans="1:61" ht="15" hidden="1" x14ac:dyDescent="0.2">
      <c r="B46" s="16" t="s">
        <v>180</v>
      </c>
      <c r="C46" s="16" t="s">
        <v>181</v>
      </c>
      <c r="D46" s="16">
        <v>2</v>
      </c>
    </row>
    <row r="47" spans="1:61" ht="15" hidden="1" x14ac:dyDescent="0.2">
      <c r="B47" s="16" t="s">
        <v>182</v>
      </c>
      <c r="C47" s="16" t="s">
        <v>183</v>
      </c>
      <c r="D47" s="16">
        <v>4</v>
      </c>
    </row>
    <row r="48" spans="1:61" ht="15" hidden="1" x14ac:dyDescent="0.2">
      <c r="B48" s="16" t="s">
        <v>184</v>
      </c>
      <c r="C48" s="16" t="s">
        <v>185</v>
      </c>
      <c r="D48" s="16">
        <v>4</v>
      </c>
    </row>
    <row r="49" spans="2:4" ht="15" hidden="1" x14ac:dyDescent="0.2">
      <c r="B49" s="16" t="s">
        <v>187</v>
      </c>
      <c r="C49" s="16" t="s">
        <v>186</v>
      </c>
      <c r="D49" s="16">
        <v>2</v>
      </c>
    </row>
    <row r="50" spans="2:4" hidden="1" x14ac:dyDescent="0.2"/>
    <row r="51" spans="2:4" hidden="1" x14ac:dyDescent="0.2"/>
    <row r="52" spans="2:4" hidden="1" x14ac:dyDescent="0.2"/>
  </sheetData>
  <mergeCells count="6">
    <mergeCell ref="A27:A31"/>
    <mergeCell ref="A32:A36"/>
    <mergeCell ref="AC2:AD2"/>
    <mergeCell ref="A10:A18"/>
    <mergeCell ref="A19:A26"/>
    <mergeCell ref="A2:A7"/>
  </mergeCells>
  <phoneticPr fontId="3" type="noConversion"/>
  <pageMargins left="0.7" right="0.7" top="0.75" bottom="0.75" header="0.3" footer="0.3"/>
  <pageSetup paperSize="9" orientation="portrait" horizontalDpi="4294967295" verticalDpi="4294967295" r:id="rId1"/>
  <ignoredErrors>
    <ignoredError sqref="BC12 BC17 BC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Cali</dc:creator>
  <cp:lastModifiedBy>Microsoft Office User</cp:lastModifiedBy>
  <dcterms:created xsi:type="dcterms:W3CDTF">2015-06-05T18:17:20Z</dcterms:created>
  <dcterms:modified xsi:type="dcterms:W3CDTF">2023-02-23T14:03:07Z</dcterms:modified>
</cp:coreProperties>
</file>