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fileSharing readOnlyRecommended="1"/>
  <workbookPr showInkAnnotation="0"/>
  <mc:AlternateContent xmlns:mc="http://schemas.openxmlformats.org/markup-compatibility/2006">
    <mc:Choice Requires="x15">
      <x15ac:absPath xmlns:x15ac="http://schemas.microsoft.com/office/spreadsheetml/2010/11/ac" url="H:\POSTDOC\Papers\External Validation of FM model\BMJ Submission Docs\Resubmission docs\"/>
    </mc:Choice>
  </mc:AlternateContent>
  <xr:revisionPtr revIDLastSave="0" documentId="13_ncr:1_{ED1850D2-AA8A-408C-B0E6-5326E995C251}" xr6:coauthVersionLast="36" xr6:coauthVersionMax="36" xr10:uidLastSave="{00000000-0000-0000-0000-000000000000}"/>
  <bookViews>
    <workbookView xWindow="0" yWindow="0" windowWidth="17280" windowHeight="6660" xr2:uid="{00000000-000D-0000-FFFF-FFFF00000000}"/>
  </bookViews>
  <sheets>
    <sheet name="Body Composition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J33" i="1"/>
  <c r="K33" i="1" s="1"/>
  <c r="L33" i="1" s="1"/>
  <c r="J34" i="1"/>
  <c r="K34" i="1" s="1"/>
  <c r="L34" i="1" s="1"/>
  <c r="J35" i="1"/>
  <c r="K35" i="1" s="1"/>
  <c r="L35" i="1" s="1"/>
  <c r="J36" i="1"/>
  <c r="K36" i="1" s="1"/>
  <c r="L36" i="1" s="1"/>
  <c r="J37" i="1"/>
  <c r="K37" i="1" s="1"/>
  <c r="L37" i="1" s="1"/>
  <c r="J38" i="1"/>
  <c r="K38" i="1" s="1"/>
  <c r="L38" i="1" s="1"/>
  <c r="J39" i="1"/>
  <c r="K39" i="1"/>
  <c r="L39" i="1" s="1"/>
  <c r="J40" i="1"/>
  <c r="K40" i="1"/>
  <c r="L40" i="1" s="1"/>
  <c r="J41" i="1"/>
  <c r="K41" i="1" s="1"/>
  <c r="L41" i="1" s="1"/>
  <c r="J42" i="1"/>
  <c r="K42" i="1" s="1"/>
  <c r="L42" i="1" s="1"/>
  <c r="J43" i="1"/>
  <c r="K43" i="1" s="1"/>
  <c r="L43" i="1" s="1"/>
  <c r="J44" i="1"/>
  <c r="K44" i="1" s="1"/>
  <c r="L44" i="1" s="1"/>
  <c r="J45" i="1"/>
  <c r="K45" i="1" s="1"/>
  <c r="L45" i="1" s="1"/>
  <c r="J46" i="1"/>
  <c r="K46" i="1" s="1"/>
  <c r="L46" i="1" s="1"/>
  <c r="J47" i="1"/>
  <c r="K47" i="1"/>
  <c r="L47" i="1" s="1"/>
  <c r="J48" i="1"/>
  <c r="K48" i="1"/>
  <c r="L48" i="1" s="1"/>
  <c r="J49" i="1"/>
  <c r="K49" i="1" s="1"/>
  <c r="L49" i="1" s="1"/>
  <c r="J50" i="1"/>
  <c r="K50" i="1" s="1"/>
  <c r="L50" i="1" s="1"/>
  <c r="J51" i="1"/>
  <c r="K51" i="1" s="1"/>
  <c r="L51" i="1" s="1"/>
  <c r="J52" i="1"/>
  <c r="K52" i="1" s="1"/>
  <c r="L52" i="1" s="1"/>
  <c r="J53" i="1"/>
  <c r="K53" i="1"/>
  <c r="L53" i="1" s="1"/>
  <c r="J54" i="1"/>
  <c r="K54" i="1" s="1"/>
  <c r="L54" i="1" s="1"/>
  <c r="J55" i="1"/>
  <c r="K55" i="1" s="1"/>
  <c r="L55" i="1" s="1"/>
  <c r="J56" i="1"/>
  <c r="K56" i="1" s="1"/>
  <c r="L56" i="1" s="1"/>
  <c r="J57" i="1"/>
  <c r="K57" i="1" s="1"/>
  <c r="L57" i="1" s="1"/>
  <c r="J58" i="1"/>
  <c r="K58" i="1" s="1"/>
  <c r="L58" i="1" s="1"/>
  <c r="J59" i="1"/>
  <c r="K59" i="1" s="1"/>
  <c r="L59" i="1" s="1"/>
  <c r="J60" i="1"/>
  <c r="K60" i="1" s="1"/>
  <c r="L60" i="1" s="1"/>
  <c r="J61" i="1"/>
  <c r="K61" i="1" s="1"/>
  <c r="L61" i="1" s="1"/>
  <c r="J62" i="1"/>
  <c r="K62" i="1" s="1"/>
  <c r="L62" i="1" s="1"/>
  <c r="J63" i="1"/>
  <c r="K63" i="1" s="1"/>
  <c r="L63" i="1" s="1"/>
  <c r="J64" i="1"/>
  <c r="K64" i="1" s="1"/>
  <c r="L64" i="1" s="1"/>
  <c r="J65" i="1"/>
  <c r="K65" i="1" s="1"/>
  <c r="L65" i="1" s="1"/>
  <c r="J66" i="1"/>
  <c r="K66" i="1" s="1"/>
  <c r="L66" i="1" s="1"/>
  <c r="J67" i="1"/>
  <c r="K67" i="1" s="1"/>
  <c r="L67" i="1" s="1"/>
  <c r="J68" i="1"/>
  <c r="K68" i="1" s="1"/>
  <c r="L68" i="1" s="1"/>
  <c r="J69" i="1"/>
  <c r="K69" i="1" s="1"/>
  <c r="L69" i="1" s="1"/>
  <c r="J70" i="1"/>
  <c r="K70" i="1" s="1"/>
  <c r="L70" i="1" s="1"/>
  <c r="J71" i="1"/>
  <c r="K71" i="1" s="1"/>
  <c r="L71" i="1" s="1"/>
  <c r="J72" i="1"/>
  <c r="K72" i="1" s="1"/>
  <c r="L72" i="1" s="1"/>
  <c r="J73" i="1"/>
  <c r="K73" i="1" s="1"/>
  <c r="L73" i="1" s="1"/>
  <c r="J74" i="1"/>
  <c r="K74" i="1" s="1"/>
  <c r="L74" i="1" s="1"/>
  <c r="J75" i="1"/>
  <c r="K75" i="1" s="1"/>
  <c r="L75" i="1" s="1"/>
  <c r="J76" i="1"/>
  <c r="K76" i="1" s="1"/>
  <c r="L76" i="1" s="1"/>
  <c r="J77" i="1"/>
  <c r="K77" i="1" s="1"/>
  <c r="L77" i="1" s="1"/>
  <c r="J78" i="1"/>
  <c r="K78" i="1" s="1"/>
  <c r="L78" i="1" s="1"/>
  <c r="J79" i="1"/>
  <c r="K79" i="1" s="1"/>
  <c r="L79" i="1" s="1"/>
  <c r="J80" i="1"/>
  <c r="K80" i="1" s="1"/>
  <c r="L80" i="1" s="1"/>
  <c r="J81" i="1"/>
  <c r="K81" i="1" s="1"/>
  <c r="L81" i="1" s="1"/>
  <c r="J82" i="1"/>
  <c r="K82" i="1" s="1"/>
  <c r="L82" i="1" s="1"/>
  <c r="J83" i="1"/>
  <c r="K83" i="1" s="1"/>
  <c r="L83" i="1" s="1"/>
  <c r="J84" i="1"/>
  <c r="K84" i="1" s="1"/>
  <c r="L84" i="1" s="1"/>
  <c r="J85" i="1"/>
  <c r="K85" i="1" s="1"/>
  <c r="L85" i="1" s="1"/>
  <c r="J86" i="1"/>
  <c r="K86" i="1" s="1"/>
  <c r="L86" i="1" s="1"/>
  <c r="J87" i="1"/>
  <c r="K87" i="1" s="1"/>
  <c r="L87" i="1" s="1"/>
  <c r="J88" i="1"/>
  <c r="K88" i="1" s="1"/>
  <c r="L88" i="1" s="1"/>
  <c r="J89" i="1"/>
  <c r="K89" i="1" s="1"/>
  <c r="L89" i="1" s="1"/>
  <c r="J90" i="1"/>
  <c r="K90" i="1" s="1"/>
  <c r="L90" i="1" s="1"/>
  <c r="J91" i="1"/>
  <c r="K91" i="1" s="1"/>
  <c r="L91" i="1" s="1"/>
  <c r="J92" i="1"/>
  <c r="K92" i="1" s="1"/>
  <c r="L92" i="1" s="1"/>
  <c r="J93" i="1"/>
  <c r="K93" i="1" s="1"/>
  <c r="L93" i="1" s="1"/>
  <c r="J94" i="1"/>
  <c r="K94" i="1" s="1"/>
  <c r="L94" i="1" s="1"/>
  <c r="J95" i="1"/>
  <c r="K95" i="1" s="1"/>
  <c r="L95" i="1" s="1"/>
  <c r="J96" i="1"/>
  <c r="K96" i="1" s="1"/>
  <c r="L96" i="1" s="1"/>
  <c r="J97" i="1"/>
  <c r="K97" i="1" s="1"/>
  <c r="L97" i="1" s="1"/>
  <c r="J98" i="1"/>
  <c r="K98" i="1" s="1"/>
  <c r="L98" i="1" s="1"/>
  <c r="J99" i="1"/>
  <c r="K99" i="1" s="1"/>
  <c r="L99" i="1" s="1"/>
  <c r="J100" i="1"/>
  <c r="K100" i="1" s="1"/>
  <c r="L100" i="1" s="1"/>
  <c r="J32" i="1"/>
  <c r="K32" i="1" s="1"/>
  <c r="L32" i="1" s="1"/>
  <c r="L19" i="1"/>
  <c r="L27" i="1"/>
  <c r="H3" i="1"/>
  <c r="H4" i="1"/>
  <c r="J4" i="1"/>
  <c r="J5" i="1"/>
  <c r="J6" i="1"/>
  <c r="J31" i="1"/>
  <c r="K31" i="1" s="1"/>
  <c r="L31" i="1" s="1"/>
  <c r="J30" i="1"/>
  <c r="K30" i="1" s="1"/>
  <c r="L30" i="1" s="1"/>
  <c r="J29" i="1"/>
  <c r="K29" i="1" s="1"/>
  <c r="L29" i="1" s="1"/>
  <c r="J28" i="1"/>
  <c r="K28" i="1" s="1"/>
  <c r="L28" i="1" s="1"/>
  <c r="J27" i="1"/>
  <c r="K27" i="1" s="1"/>
  <c r="J26" i="1"/>
  <c r="K26" i="1" s="1"/>
  <c r="L26" i="1" s="1"/>
  <c r="J25" i="1"/>
  <c r="K25" i="1" s="1"/>
  <c r="L25" i="1" s="1"/>
  <c r="J24" i="1"/>
  <c r="K24" i="1" s="1"/>
  <c r="L24" i="1" s="1"/>
  <c r="J23" i="1"/>
  <c r="K23" i="1" s="1"/>
  <c r="L23" i="1" s="1"/>
  <c r="J22" i="1"/>
  <c r="K22" i="1" s="1"/>
  <c r="L22" i="1" s="1"/>
  <c r="J21" i="1"/>
  <c r="K21" i="1" s="1"/>
  <c r="L21" i="1" s="1"/>
  <c r="J20" i="1"/>
  <c r="J19" i="1"/>
  <c r="K19" i="1" s="1"/>
  <c r="J18" i="1"/>
  <c r="K18" i="1" s="1"/>
  <c r="L18" i="1" s="1"/>
  <c r="J17" i="1"/>
  <c r="K17" i="1" s="1"/>
  <c r="L17" i="1" s="1"/>
  <c r="J16" i="1"/>
  <c r="K16" i="1" s="1"/>
  <c r="L16" i="1" s="1"/>
  <c r="J15" i="1"/>
  <c r="K15" i="1" s="1"/>
  <c r="L15" i="1" s="1"/>
  <c r="J14" i="1"/>
  <c r="K14" i="1" s="1"/>
  <c r="L14" i="1" s="1"/>
  <c r="J13" i="1"/>
  <c r="K13" i="1" s="1"/>
  <c r="L13" i="1" s="1"/>
  <c r="J12" i="1"/>
  <c r="K12" i="1" s="1"/>
  <c r="L12" i="1" s="1"/>
  <c r="J11" i="1"/>
  <c r="J10" i="1"/>
  <c r="J9" i="1"/>
  <c r="J8" i="1"/>
  <c r="J7" i="1"/>
  <c r="J3" i="1"/>
  <c r="K20" i="1"/>
  <c r="L20" i="1" s="1"/>
  <c r="K4" i="1" l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L4" i="1" l="1"/>
  <c r="K3" i="1"/>
  <c r="L3" i="1" l="1"/>
</calcChain>
</file>

<file path=xl/sharedStrings.xml><?xml version="1.0" encoding="utf-8"?>
<sst xmlns="http://schemas.openxmlformats.org/spreadsheetml/2006/main" count="47" uniqueCount="38">
  <si>
    <t>Height (metres)</t>
  </si>
  <si>
    <t>Sex</t>
  </si>
  <si>
    <t>Ethnic Group</t>
  </si>
  <si>
    <t>Fat Free Mass (kg)</t>
  </si>
  <si>
    <t>Male</t>
  </si>
  <si>
    <t>Female</t>
  </si>
  <si>
    <t>South Asian</t>
  </si>
  <si>
    <t>Other Asian</t>
  </si>
  <si>
    <t>Black</t>
  </si>
  <si>
    <t>Other</t>
  </si>
  <si>
    <t>White / Unknown</t>
  </si>
  <si>
    <t>Age 
(years)</t>
  </si>
  <si>
    <t>Weight 
(kg)</t>
  </si>
  <si>
    <t>Fat Mass (kg)</t>
  </si>
  <si>
    <t>Fat Mass Calculator for children and adolescents</t>
  </si>
  <si>
    <t>Fat Mass%</t>
  </si>
  <si>
    <t>Country</t>
  </si>
  <si>
    <t>Mexico</t>
  </si>
  <si>
    <t>USA</t>
  </si>
  <si>
    <t>Brazil</t>
  </si>
  <si>
    <t>Peru</t>
  </si>
  <si>
    <t>Austria</t>
  </si>
  <si>
    <t>Netherlands</t>
  </si>
  <si>
    <t>Poland</t>
  </si>
  <si>
    <t>Russia</t>
  </si>
  <si>
    <t>Spain</t>
  </si>
  <si>
    <t>Tunisia</t>
  </si>
  <si>
    <t>Namibia</t>
  </si>
  <si>
    <t>South Africa</t>
  </si>
  <si>
    <t>Bangladesh</t>
  </si>
  <si>
    <t>Nepal</t>
  </si>
  <si>
    <t>Sri Lanka</t>
  </si>
  <si>
    <t>China</t>
  </si>
  <si>
    <t>Philippines</t>
  </si>
  <si>
    <t>Australia</t>
  </si>
  <si>
    <t>New Zealand</t>
  </si>
  <si>
    <t>UK (use if country not listed)</t>
  </si>
  <si>
    <t>Country-specific constant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</si>
</sst>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"/>
  <sheetViews>
    <sheetView tabSelected="1" workbookViewId="0">
      <pane ySplit="2" topLeftCell="A3" activePane="bottomLeft" state="frozen"/>
      <selection pane="bottomLeft" activeCell="C13" sqref="C13"/>
    </sheetView>
  </sheetViews>
  <sheetFormatPr defaultRowHeight="14.4" x14ac:dyDescent="0.3"/>
  <cols>
    <col min="1" max="1" width="24.21875" style="11" customWidth="1"/>
    <col min="2" max="2" width="9" style="9" customWidth="1"/>
    <col min="3" max="3" width="8.6640625" style="9" customWidth="1"/>
    <col min="4" max="4" width="9.77734375" style="9" customWidth="1"/>
    <col min="5" max="5" width="8.21875" style="9" customWidth="1"/>
    <col min="6" max="6" width="16.21875" style="9" customWidth="1"/>
    <col min="7" max="7" width="3.77734375" style="4" customWidth="1"/>
    <col min="8" max="9" width="0.77734375" style="4" hidden="1" customWidth="1"/>
    <col min="10" max="11" width="8.88671875" style="2"/>
    <col min="12" max="12" width="10.77734375" style="2" customWidth="1"/>
    <col min="13" max="13" width="8.88671875" style="6" hidden="1" customWidth="1"/>
    <col min="14" max="14" width="16.44140625" style="6" hidden="1" customWidth="1"/>
    <col min="15" max="15" width="24.21875" style="6" hidden="1" customWidth="1"/>
    <col min="16" max="17" width="0" style="6" hidden="1" customWidth="1"/>
    <col min="18" max="18" width="8.88671875" style="6"/>
  </cols>
  <sheetData>
    <row r="1" spans="1:16" x14ac:dyDescent="0.3">
      <c r="A1" s="12" t="s">
        <v>14</v>
      </c>
      <c r="B1" s="12"/>
      <c r="C1" s="12"/>
      <c r="D1" s="12"/>
      <c r="E1" s="12"/>
    </row>
    <row r="2" spans="1:16" ht="30.6" customHeight="1" x14ac:dyDescent="0.3">
      <c r="A2" s="9" t="s">
        <v>16</v>
      </c>
      <c r="B2" s="10" t="s">
        <v>1</v>
      </c>
      <c r="C2" s="10" t="s">
        <v>11</v>
      </c>
      <c r="D2" s="10" t="s">
        <v>0</v>
      </c>
      <c r="E2" s="10" t="s">
        <v>12</v>
      </c>
      <c r="F2" s="10" t="s">
        <v>2</v>
      </c>
      <c r="H2" s="5" t="s">
        <v>37</v>
      </c>
      <c r="I2" s="5"/>
      <c r="J2" s="1" t="s">
        <v>3</v>
      </c>
      <c r="K2" s="1" t="s">
        <v>13</v>
      </c>
      <c r="L2" s="1" t="s">
        <v>15</v>
      </c>
    </row>
    <row r="3" spans="1:16" x14ac:dyDescent="0.3">
      <c r="A3" s="11" t="s">
        <v>36</v>
      </c>
      <c r="B3" s="9" t="s">
        <v>4</v>
      </c>
      <c r="C3" s="9">
        <v>9.8000000000000007</v>
      </c>
      <c r="D3" s="9">
        <v>1.5</v>
      </c>
      <c r="E3" s="9">
        <v>40</v>
      </c>
      <c r="F3" s="9" t="s">
        <v>10</v>
      </c>
      <c r="H3" s="4">
        <f t="shared" ref="H3:H66" si="0">IF(A3="Australia",P$3,IF(A3="Austria",P$4,IF(A3="Bangladesh",P$5,IF(A3="Brazil",P$6,IF(A3="China",P$7,IF(A3="Mexico",P$8,IF(A3="Namibia",P$9,IF(A3="Nepal",P$10,IF(A3="Netherlands",P$11,IF(A3="New Zealand",P$12,IF(A3="Peru",P$13,IF(A3="Philippines",P$14,IF(A3="Poland",P$15,IF(A3="Russia",P$16,IF(A3="South Africa",P$17,IF(A3="Spain",P$18,IF(A3="Sri Lanka",P$19,IF(A3="Tunisia",P$20,IF(A3="USA",P$21,IF(A3="UK (use if country not listed)",P$22))))))))))))))))))))</f>
        <v>2.8054999999999999</v>
      </c>
      <c r="J3" s="3">
        <f>IF(B3="Male",IF(F3="White / Unknown",EXP((0.3073*(D3^2))-(10.0155*(E3^-1))+(0.004571*E3)+(0.01408*0)-(0.06509*0)-(0.02624*0)-(0.01745*0)-(0.918*LN(C3))+(0.6488*(C3^0.5))+(0.04723*1)+H3),IF(F3="Black",EXP((0.3073*(D3^2))-(10.0155*(E3^-1))+(0.004571*E3)+(0.01408*1)-(0.06509*0)-(0.02624*0)-(0.01745*0)-(0.918*LN(C3))+(0.6488*(C3^0.5))+(0.04723*1)+H3),IF(F3="South Asian",EXP((0.3073*(D3^2))-(10.0155*(E3^-1))+(0.004571*E3)+(0.01408*0)-(0.06509*1)-(0.02624*0)-(0.01745*0)-(0.918*LN(C3))+(0.6488*(C3^0.5))+(0.04723*1)+H3),IF(F3="Other Asian",EXP((0.3073*(D3^2))-(10.0155*(E3^-1))+(0.004571*E3)+(0.01408*0)-(0.06509*0)-(0.02624*1)-(0.01745*0)-(0.918*LN(C3))+(0.6488*(C3^0.5))+(0.04723*1)+H3),IF(F3="Other",EXP((0.3073*(D3^2))-(10.0155*(E3^-1))+(0.004571*E3)+(0.01408*0)-(0.06509*0)-(0.02624*0)-(0.01745*1)-(0.918*LN(C3))+(0.6488*(C3^0.5))+(0.04723*1)+H3)))))),IF(B3="Female",IF(F3="White / Unknown",EXP((0.3073*(D3^2))-(10.0155*(E3^-1))+(0.004571*E3)+(0.01408*0)-(0.06509*0)-(0.02624*0)-(0.01745*0)-(0.918*LN(C3))+(0.6488*(C3^0.5))+(0.04723*0)+H3),IF(F3="Black",EXP((0.3073*(D3^2))-(10.0155*(E3^-1))+(0.004571*E3)+(0.01408*1)-(0.06509*0)-(0.02624*0)-(0.01745*0)-(0.918*LN(C3))+(0.6488*(C3^0.5))+(0.04723*0)+H3),IF(F3="South Asian",EXP((0.3073*(D3^2))-(10.0155*(E3^-1))+(0.004571*E3)+(0.01408*0)-(0.06509*1)-(0.02624*0)-(0.01745*0)-(0.918*LN(C3))+(0.6488*(C3^0.5))+(0.04723*0)+H3),IF(F3="Other Asian",EXP((0.3073*(D3^2))-(10.0155*(E3^-1))+(0.004571*E3)+(0.01408*0)-(0.06509*0)-(0.02624*1)-(0.01745*0)-(0.918*LN(C3))+(0.6488*(C3^0.5))+(0.04723*0)+H3),IF(F3="Other",EXP((0.3073*(D3^2))-(10.0155*(E3^-1))+(0.004571*E3)+(0.01408*0)-(0.06509*0)-(0.02624*0)-(0.01745*1)-(0.918*LN(C3))+(0.6488*(C3^0.5))+(0.04723*0)+H3))))))))</f>
        <v>30.339355626237385</v>
      </c>
      <c r="K3" s="3">
        <f>E3-J3</f>
        <v>9.6606443737626151</v>
      </c>
      <c r="L3" s="3">
        <f>(K3/E3)*100</f>
        <v>24.151610934406538</v>
      </c>
      <c r="M3" s="6" t="s">
        <v>4</v>
      </c>
      <c r="N3" s="6" t="s">
        <v>10</v>
      </c>
      <c r="O3" s="6" t="s">
        <v>34</v>
      </c>
      <c r="P3" s="7">
        <v>2.8338999999999999</v>
      </c>
    </row>
    <row r="4" spans="1:16" x14ac:dyDescent="0.3">
      <c r="A4" s="11" t="s">
        <v>34</v>
      </c>
      <c r="B4" s="9" t="s">
        <v>4</v>
      </c>
      <c r="C4" s="9">
        <v>8.1999999999999993</v>
      </c>
      <c r="D4" s="9">
        <v>1.4</v>
      </c>
      <c r="E4" s="9">
        <v>35</v>
      </c>
      <c r="F4" s="9" t="s">
        <v>10</v>
      </c>
      <c r="H4" s="4">
        <f t="shared" si="0"/>
        <v>2.8338999999999999</v>
      </c>
      <c r="J4" s="3">
        <f t="shared" ref="J4:J6" si="1">IF(B4="Male",IF(F4="White / Unknown",EXP((0.3073*(D4^2))-(10.0155*(E4^-1))+(0.004571*E4)+(0.01408*0)-(0.06509*0)-(0.02624*0)-(0.01745*0)-(0.918*LN(C4))+(0.6488*(C4^0.5))+(0.04723*1)+H4),IF(F4="Black",EXP((0.3073*(D4^2))-(10.0155*(E4^-1))+(0.004571*E4)+(0.01408*1)-(0.06509*0)-(0.02624*0)-(0.01745*0)-(0.918*LN(C4))+(0.6488*(C4^0.5))+(0.04723*1)+H4),IF(F4="South Asian",EXP((0.3073*(D4^2))-(10.0155*(E4^-1))+(0.004571*E4)+(0.01408*0)-(0.06509*1)-(0.02624*0)-(0.01745*0)-(0.918*LN(C4))+(0.6488*(C4^0.5))+(0.04723*1)+H4),IF(F4="Other Asian",EXP((0.3073*(D4^2))-(10.0155*(E4^-1))+(0.004571*E4)+(0.01408*0)-(0.06509*0)-(0.02624*1)-(0.01745*0)-(0.918*LN(C4))+(0.6488*(C4^0.5))+(0.04723*1)+H4),IF(F4="Other",EXP((0.3073*(D4^2))-(10.0155*(E4^-1))+(0.004571*E4)+(0.01408*0)-(0.06509*0)-(0.02624*0)-(0.01745*1)-(0.918*LN(C4))+(0.6488*(C4^0.5))+(0.04723*1)+H4)))))),IF(B4="Female",IF(F4="White / Unknown",EXP((0.3073*(D4^2))-(10.0155*(E4^-1))+(0.004571*E4)+(0.01408*0)-(0.06509*0)-(0.02624*0)-(0.01745*0)-(0.918*LN(C4))+(0.6488*(C4^0.5))+(0.04723*0)+H4),IF(F4="Black",EXP((0.3073*(D4^2))-(10.0155*(E4^-1))+(0.004571*E4)+(0.01408*1)-(0.06509*0)-(0.02624*0)-(0.01745*0)-(0.918*LN(C4))+(0.6488*(C4^0.5))+(0.04723*0)+H4),IF(F4="South Asian",EXP((0.3073*(D4^2))-(10.0155*(E4^-1))+(0.004571*E4)+(0.01408*0)-(0.06509*1)-(0.02624*0)-(0.01745*0)-(0.918*LN(C4))+(0.6488*(C4^0.5))+(0.04723*0)+H4),IF(F4="Other Asian",EXP((0.3073*(D4^2))-(10.0155*(E4^-1))+(0.004571*E4)+(0.01408*0)-(0.06509*0)-(0.02624*1)-(0.01745*0)-(0.918*LN(C4))+(0.6488*(C4^0.5))+(0.04723*0)+H4),IF(F4="Other",EXP((0.3073*(D4^2))-(10.0155*(E4^-1))+(0.004571*E4)+(0.01408*0)-(0.06509*0)-(0.02624*0)-(0.01745*1)-(0.918*LN(C4))+(0.6488*(C4^0.5))+(0.04723*0)+H4))))))))</f>
        <v>26.670315414610069</v>
      </c>
      <c r="K4" s="3">
        <f>E4-J4</f>
        <v>8.3296845853899306</v>
      </c>
      <c r="L4" s="3">
        <f t="shared" ref="L4:L32" si="2">(K4/E4)*100</f>
        <v>23.799098815399802</v>
      </c>
      <c r="M4" s="6" t="s">
        <v>5</v>
      </c>
      <c r="N4" s="6" t="s">
        <v>6</v>
      </c>
      <c r="O4" s="6" t="s">
        <v>21</v>
      </c>
      <c r="P4" s="7">
        <v>2.863</v>
      </c>
    </row>
    <row r="5" spans="1:16" x14ac:dyDescent="0.3">
      <c r="A5" s="11" t="s">
        <v>29</v>
      </c>
      <c r="B5" s="9" t="s">
        <v>5</v>
      </c>
      <c r="C5" s="9">
        <v>12</v>
      </c>
      <c r="D5" s="9">
        <v>1.2</v>
      </c>
      <c r="E5" s="9">
        <v>30</v>
      </c>
      <c r="F5" s="9" t="s">
        <v>10</v>
      </c>
      <c r="H5" s="4">
        <f t="shared" si="0"/>
        <v>2.9009</v>
      </c>
      <c r="J5" s="3">
        <f t="shared" si="1"/>
        <v>22.489686433668975</v>
      </c>
      <c r="K5" s="3">
        <f t="shared" ref="K5:K11" si="3">E5-J5</f>
        <v>7.5103135663310248</v>
      </c>
      <c r="L5" s="3">
        <f t="shared" si="2"/>
        <v>25.034378554436749</v>
      </c>
      <c r="N5" s="6" t="s">
        <v>7</v>
      </c>
      <c r="O5" s="6" t="s">
        <v>29</v>
      </c>
      <c r="P5" s="7">
        <v>2.9009</v>
      </c>
    </row>
    <row r="6" spans="1:16" x14ac:dyDescent="0.3">
      <c r="H6" s="4" t="b">
        <f t="shared" si="0"/>
        <v>0</v>
      </c>
      <c r="J6" s="3" t="b">
        <f t="shared" si="1"/>
        <v>0</v>
      </c>
      <c r="K6" s="3">
        <f t="shared" si="3"/>
        <v>0</v>
      </c>
      <c r="L6" s="3" t="e">
        <f t="shared" si="2"/>
        <v>#DIV/0!</v>
      </c>
      <c r="N6" s="6" t="s">
        <v>8</v>
      </c>
      <c r="O6" s="6" t="s">
        <v>19</v>
      </c>
      <c r="P6" s="6">
        <v>2.8536999999999999</v>
      </c>
    </row>
    <row r="7" spans="1:16" x14ac:dyDescent="0.3">
      <c r="H7" s="4" t="b">
        <f t="shared" si="0"/>
        <v>0</v>
      </c>
      <c r="J7" s="3" t="b">
        <f>IF(B7="Male",IF(F7="White / Unknown",EXP((0.3073*(D7^2))-(10.0155*(E7^-1))+(0.004571*E7)+(0.01408*0)-(0.06509*0)-(0.02624*0)-(0.01745*0)-(0.918*LN(C7))+(0.6488*(C7^0.5))+(0.04723*1)+H3),IF(F7="Black",EXP((0.3073*(D7^2))-(10.0155*(E7^-1))+(0.004571*E7)+(0.01408*1)-(0.06509*0)-(0.02624*0)-(0.01745*0)-(0.918*LN(C7))+(0.6488*(C7^0.5))+(0.04723*1)+H3),IF(F7="South Asian",EXP((0.3073*(D7^2))-(10.0155*(E7^-1))+(0.004571*E7)+(0.01408*0)-(0.06509*1)-(0.02624*0)-(0.01745*0)-(0.918*LN(C7))+(0.6488*(C7^0.5))+(0.04723*1)+H3),IF(F7="Other Asian",EXP((0.3073*(D7^2))-(10.0155*(E7^-1))+(0.004571*E7)+(0.01408*0)-(0.06509*0)-(0.02624*1)-(0.01745*0)-(0.918*LN(C7))+(0.6488*(C7^0.5))+(0.04723*1)+H3),IF(F7="Other",EXP((0.3073*(D7^2))-(10.0155*(E7^-1))+(0.004571*E7)+(0.01408*0)-(0.06509*0)-(0.02624*0)-(0.01745*1)-(0.918*LN(C7))+(0.6488*(C7^0.5))+(0.04723*1)+H3)))))),IF(B7="Female",IF(F7="White / Unknown",EXP((0.3073*(D7^2))-(10.0155*(E7^-1))+(0.004571*E7)+(0.01408*0)-(0.06509*0)-(0.02624*0)-(0.01745*0)-(0.918*LN(C7))+(0.6488*(C7^0.5))+(0.04723*0)+H3),IF(F7="Black",EXP((0.3073*(D7^2))-(10.0155*(E7^-1))+(0.004571*E7)+(0.01408*1)-(0.06509*0)-(0.02624*0)-(0.01745*0)-(0.918*LN(C7))+(0.6488*(C7^0.5))+(0.04723*0)+H3),IF(F7="South Asian",EXP((0.3073*(D7^2))-(10.0155*(E7^-1))+(0.004571*E7)+(0.01408*0)-(0.06509*1)-(0.02624*0)-(0.01745*0)-(0.918*LN(C7))+(0.6488*(C7^0.5))+(0.04723*0)+H3),IF(F7="Other Asian",EXP((0.3073*(D7^2))-(10.0155*(E7^-1))+(0.004571*E7)+(0.01408*0)-(0.06509*0)-(0.02624*1)-(0.01745*0)-(0.918*LN(C7))+(0.6488*(C7^0.5))+(0.04723*0)+H3),IF(F7="Other",EXP((0.3073*(D7^2))-(10.0155*(E7^-1))+(0.004571*E7)+(0.01408*0)-(0.06509*0)-(0.02624*0)-(0.01745*1)-(0.918*LN(C7))+(0.6488*(C7^0.5))+(0.04723*0)+H3))))))))</f>
        <v>0</v>
      </c>
      <c r="K7" s="3">
        <f t="shared" si="3"/>
        <v>0</v>
      </c>
      <c r="L7" s="3" t="e">
        <f t="shared" si="2"/>
        <v>#DIV/0!</v>
      </c>
      <c r="N7" s="6" t="s">
        <v>9</v>
      </c>
      <c r="O7" s="6" t="s">
        <v>32</v>
      </c>
      <c r="P7" s="7">
        <v>2.8866999999999998</v>
      </c>
    </row>
    <row r="8" spans="1:16" x14ac:dyDescent="0.3">
      <c r="H8" s="4" t="b">
        <f t="shared" si="0"/>
        <v>0</v>
      </c>
      <c r="J8" s="3" t="b">
        <f>IF(B8="Male",IF(F8="White / Unknown",EXP((0.3073*(D8^2))-(10.0155*(E8^-1))+(0.004571*E8)+(0.01408*0)-(0.06509*0)-(0.02624*0)-(0.01745*0)-(0.918*LN(C8))+(0.6488*(C8^0.5))+(0.04723*1)+H3),IF(F8="Black",EXP((0.3073*(D8^2))-(10.0155*(E8^-1))+(0.004571*E8)+(0.01408*1)-(0.06509*0)-(0.02624*0)-(0.01745*0)-(0.918*LN(C8))+(0.6488*(C8^0.5))+(0.04723*1)+H3),IF(F8="South Asian",EXP((0.3073*(D8^2))-(10.0155*(E8^-1))+(0.004571*E8)+(0.01408*0)-(0.06509*1)-(0.02624*0)-(0.01745*0)-(0.918*LN(C8))+(0.6488*(C8^0.5))+(0.04723*1)+H3),IF(F8="Other Asian",EXP((0.3073*(D8^2))-(10.0155*(E8^-1))+(0.004571*E8)+(0.01408*0)-(0.06509*0)-(0.02624*1)-(0.01745*0)-(0.918*LN(C8))+(0.6488*(C8^0.5))+(0.04723*1)+H3),IF(F8="Other",EXP((0.3073*(D8^2))-(10.0155*(E8^-1))+(0.004571*E8)+(0.01408*0)-(0.06509*0)-(0.02624*0)-(0.01745*1)-(0.918*LN(C8))+(0.6488*(C8^0.5))+(0.04723*1)+H3)))))),IF(B8="Female",IF(F8="White / Unknown",EXP((0.3073*(D8^2))-(10.0155*(E8^-1))+(0.004571*E8)+(0.01408*0)-(0.06509*0)-(0.02624*0)-(0.01745*0)-(0.918*LN(C8))+(0.6488*(C8^0.5))+(0.04723*0)+H3),IF(F8="Black",EXP((0.3073*(D8^2))-(10.0155*(E8^-1))+(0.004571*E8)+(0.01408*1)-(0.06509*0)-(0.02624*0)-(0.01745*0)-(0.918*LN(C8))+(0.6488*(C8^0.5))+(0.04723*0)+H3),IF(F8="South Asian",EXP((0.3073*(D8^2))-(10.0155*(E8^-1))+(0.004571*E8)+(0.01408*0)-(0.06509*1)-(0.02624*0)-(0.01745*0)-(0.918*LN(C8))+(0.6488*(C8^0.5))+(0.04723*0)+H3),IF(F8="Other Asian",EXP((0.3073*(D8^2))-(10.0155*(E8^-1))+(0.004571*E8)+(0.01408*0)-(0.06509*0)-(0.02624*1)-(0.01745*0)-(0.918*LN(C8))+(0.6488*(C8^0.5))+(0.04723*0)+H3),IF(F8="Other",EXP((0.3073*(D8^2))-(10.0155*(E8^-1))+(0.004571*E8)+(0.01408*0)-(0.06509*0)-(0.02624*0)-(0.01745*1)-(0.918*LN(C8))+(0.6488*(C8^0.5))+(0.04723*0)+H3))))))))</f>
        <v>0</v>
      </c>
      <c r="K8" s="3">
        <f t="shared" si="3"/>
        <v>0</v>
      </c>
      <c r="L8" s="3" t="e">
        <f t="shared" si="2"/>
        <v>#DIV/0!</v>
      </c>
      <c r="O8" s="6" t="s">
        <v>17</v>
      </c>
      <c r="P8" s="8">
        <v>2.8529</v>
      </c>
    </row>
    <row r="9" spans="1:16" x14ac:dyDescent="0.3">
      <c r="H9" s="4" t="b">
        <f t="shared" si="0"/>
        <v>0</v>
      </c>
      <c r="J9" s="3" t="b">
        <f>IF(B9="Male",IF(F9="White / Unknown",EXP((0.3073*(D9^2))-(10.0155*(E9^-1))+(0.004571*E9)+(0.01408*0)-(0.06509*0)-(0.02624*0)-(0.01745*0)-(0.918*LN(C9))+(0.6488*(C9^0.5))+(0.04723*1)+H3),IF(F9="Black",EXP((0.3073*(D9^2))-(10.0155*(E9^-1))+(0.004571*E9)+(0.01408*1)-(0.06509*0)-(0.02624*0)-(0.01745*0)-(0.918*LN(C9))+(0.6488*(C9^0.5))+(0.04723*1)+H3),IF(F9="South Asian",EXP((0.3073*(D9^2))-(10.0155*(E9^-1))+(0.004571*E9)+(0.01408*0)-(0.06509*1)-(0.02624*0)-(0.01745*0)-(0.918*LN(C9))+(0.6488*(C9^0.5))+(0.04723*1)+H3),IF(F9="Other Asian",EXP((0.3073*(D9^2))-(10.0155*(E9^-1))+(0.004571*E9)+(0.01408*0)-(0.06509*0)-(0.02624*1)-(0.01745*0)-(0.918*LN(C9))+(0.6488*(C9^0.5))+(0.04723*1)+H3),IF(F9="Other",EXP((0.3073*(D9^2))-(10.0155*(E9^-1))+(0.004571*E9)+(0.01408*0)-(0.06509*0)-(0.02624*0)-(0.01745*1)-(0.918*LN(C9))+(0.6488*(C9^0.5))+(0.04723*1)+H3)))))),IF(B9="Female",IF(F9="White / Unknown",EXP((0.3073*(D9^2))-(10.0155*(E9^-1))+(0.004571*E9)+(0.01408*0)-(0.06509*0)-(0.02624*0)-(0.01745*0)-(0.918*LN(C9))+(0.6488*(C9^0.5))+(0.04723*0)+H3),IF(F9="Black",EXP((0.3073*(D9^2))-(10.0155*(E9^-1))+(0.004571*E9)+(0.01408*1)-(0.06509*0)-(0.02624*0)-(0.01745*0)-(0.918*LN(C9))+(0.6488*(C9^0.5))+(0.04723*0)+H3),IF(F9="South Asian",EXP((0.3073*(D9^2))-(10.0155*(E9^-1))+(0.004571*E9)+(0.01408*0)-(0.06509*1)-(0.02624*0)-(0.01745*0)-(0.918*LN(C9))+(0.6488*(C9^0.5))+(0.04723*0)+H3),IF(F9="Other Asian",EXP((0.3073*(D9^2))-(10.0155*(E9^-1))+(0.004571*E9)+(0.01408*0)-(0.06509*0)-(0.02624*1)-(0.01745*0)-(0.918*LN(C9))+(0.6488*(C9^0.5))+(0.04723*0)+H3),IF(F9="Other",EXP((0.3073*(D9^2))-(10.0155*(E9^-1))+(0.004571*E9)+(0.01408*0)-(0.06509*0)-(0.02624*0)-(0.01745*1)-(0.918*LN(C9))+(0.6488*(C9^0.5))+(0.04723*0)+H3))))))))</f>
        <v>0</v>
      </c>
      <c r="K9" s="3">
        <f t="shared" si="3"/>
        <v>0</v>
      </c>
      <c r="L9" s="3" t="e">
        <f t="shared" si="2"/>
        <v>#DIV/0!</v>
      </c>
      <c r="O9" s="6" t="s">
        <v>27</v>
      </c>
      <c r="P9" s="7">
        <v>2.7494999999999998</v>
      </c>
    </row>
    <row r="10" spans="1:16" x14ac:dyDescent="0.3">
      <c r="H10" s="4" t="b">
        <f t="shared" si="0"/>
        <v>0</v>
      </c>
      <c r="J10" s="3" t="b">
        <f>IF(B10="Male",IF(F10="White / Unknown",EXP((0.3073*(D10^2))-(10.0155*(E10^-1))+(0.004571*E10)+(0.01408*0)-(0.06509*0)-(0.02624*0)-(0.01745*0)-(0.918*LN(C10))+(0.6488*(C10^0.5))+(0.04723*1)+H3),IF(F10="Black",EXP((0.3073*(D10^2))-(10.0155*(E10^-1))+(0.004571*E10)+(0.01408*1)-(0.06509*0)-(0.02624*0)-(0.01745*0)-(0.918*LN(C10))+(0.6488*(C10^0.5))+(0.04723*1)+H3),IF(F10="South Asian",EXP((0.3073*(D10^2))-(10.0155*(E10^-1))+(0.004571*E10)+(0.01408*0)-(0.06509*1)-(0.02624*0)-(0.01745*0)-(0.918*LN(C10))+(0.6488*(C10^0.5))+(0.04723*1)+H3),IF(F10="Other Asian",EXP((0.3073*(D10^2))-(10.0155*(E10^-1))+(0.004571*E10)+(0.01408*0)-(0.06509*0)-(0.02624*1)-(0.01745*0)-(0.918*LN(C10))+(0.6488*(C10^0.5))+(0.04723*1)+H3),IF(F10="Other",EXP((0.3073*(D10^2))-(10.0155*(E10^-1))+(0.004571*E10)+(0.01408*0)-(0.06509*0)-(0.02624*0)-(0.01745*1)-(0.918*LN(C10))+(0.6488*(C10^0.5))+(0.04723*1)+H3)))))),IF(B10="Female",IF(F10="White / Unknown",EXP((0.3073*(D10^2))-(10.0155*(E10^-1))+(0.004571*E10)+(0.01408*0)-(0.06509*0)-(0.02624*0)-(0.01745*0)-(0.918*LN(C10))+(0.6488*(C10^0.5))+(0.04723*0)+H3),IF(F10="Black",EXP((0.3073*(D10^2))-(10.0155*(E10^-1))+(0.004571*E10)+(0.01408*1)-(0.06509*0)-(0.02624*0)-(0.01745*0)-(0.918*LN(C10))+(0.6488*(C10^0.5))+(0.04723*0)+H3),IF(F10="South Asian",EXP((0.3073*(D10^2))-(10.0155*(E10^-1))+(0.004571*E10)+(0.01408*0)-(0.06509*1)-(0.02624*0)-(0.01745*0)-(0.918*LN(C10))+(0.6488*(C10^0.5))+(0.04723*0)+H3),IF(F10="Other Asian",EXP((0.3073*(D10^2))-(10.0155*(E10^-1))+(0.004571*E10)+(0.01408*0)-(0.06509*0)-(0.02624*1)-(0.01745*0)-(0.918*LN(C10))+(0.6488*(C10^0.5))+(0.04723*0)+H3),IF(F10="Other",EXP((0.3073*(D10^2))-(10.0155*(E10^-1))+(0.004571*E10)+(0.01408*0)-(0.06509*0)-(0.02624*0)-(0.01745*1)-(0.918*LN(C10))+(0.6488*(C10^0.5))+(0.04723*0)+H3))))))))</f>
        <v>0</v>
      </c>
      <c r="K10" s="3">
        <f t="shared" si="3"/>
        <v>0</v>
      </c>
      <c r="L10" s="3" t="e">
        <f t="shared" si="2"/>
        <v>#DIV/0!</v>
      </c>
      <c r="O10" s="6" t="s">
        <v>30</v>
      </c>
      <c r="P10" s="7">
        <v>2.8626999999999998</v>
      </c>
    </row>
    <row r="11" spans="1:16" x14ac:dyDescent="0.3">
      <c r="H11" s="4" t="b">
        <f t="shared" si="0"/>
        <v>0</v>
      </c>
      <c r="J11" s="3" t="b">
        <f>IF(B11="Male",IF(F11="White / Unknown",EXP((0.3073*(D11^2))-(10.0155*(E11^-1))+(0.004571*E11)+(0.01408*0)-(0.06509*0)-(0.02624*0)-(0.01745*0)-(0.918*LN(C11))+(0.6488*(C11^0.5))+(0.04723*1)+H3),IF(F11="Black",EXP((0.3073*(D11^2))-(10.0155*(E11^-1))+(0.004571*E11)+(0.01408*1)-(0.06509*0)-(0.02624*0)-(0.01745*0)-(0.918*LN(C11))+(0.6488*(C11^0.5))+(0.04723*1)+H3),IF(F11="South Asian",EXP((0.3073*(D11^2))-(10.0155*(E11^-1))+(0.004571*E11)+(0.01408*0)-(0.06509*1)-(0.02624*0)-(0.01745*0)-(0.918*LN(C11))+(0.6488*(C11^0.5))+(0.04723*1)+H3),IF(F11="Other Asian",EXP((0.3073*(D11^2))-(10.0155*(E11^-1))+(0.004571*E11)+(0.01408*0)-(0.06509*0)-(0.02624*1)-(0.01745*0)-(0.918*LN(C11))+(0.6488*(C11^0.5))+(0.04723*1)+H3),IF(F11="Other",EXP((0.3073*(D11^2))-(10.0155*(E11^-1))+(0.004571*E11)+(0.01408*0)-(0.06509*0)-(0.02624*0)-(0.01745*1)-(0.918*LN(C11))+(0.6488*(C11^0.5))+(0.04723*1)+H3)))))),IF(B11="Female",IF(F11="White / Unknown",EXP((0.3073*(D11^2))-(10.0155*(E11^-1))+(0.004571*E11)+(0.01408*0)-(0.06509*0)-(0.02624*0)-(0.01745*0)-(0.918*LN(C11))+(0.6488*(C11^0.5))+(0.04723*0)+H3),IF(F11="Black",EXP((0.3073*(D11^2))-(10.0155*(E11^-1))+(0.004571*E11)+(0.01408*1)-(0.06509*0)-(0.02624*0)-(0.01745*0)-(0.918*LN(C11))+(0.6488*(C11^0.5))+(0.04723*0)+H3),IF(F11="South Asian",EXP((0.3073*(D11^2))-(10.0155*(E11^-1))+(0.004571*E11)+(0.01408*0)-(0.06509*1)-(0.02624*0)-(0.01745*0)-(0.918*LN(C11))+(0.6488*(C11^0.5))+(0.04723*0)+H3),IF(F11="Other Asian",EXP((0.3073*(D11^2))-(10.0155*(E11^-1))+(0.004571*E11)+(0.01408*0)-(0.06509*0)-(0.02624*1)-(0.01745*0)-(0.918*LN(C11))+(0.6488*(C11^0.5))+(0.04723*0)+H3),IF(F11="Other",EXP((0.3073*(D11^2))-(10.0155*(E11^-1))+(0.004571*E11)+(0.01408*0)-(0.06509*0)-(0.02624*0)-(0.01745*1)-(0.918*LN(C11))+(0.6488*(C11^0.5))+(0.04723*0)+H3))))))))</f>
        <v>0</v>
      </c>
      <c r="K11" s="3">
        <f t="shared" si="3"/>
        <v>0</v>
      </c>
      <c r="L11" s="3" t="e">
        <f t="shared" si="2"/>
        <v>#DIV/0!</v>
      </c>
      <c r="O11" s="6" t="s">
        <v>22</v>
      </c>
      <c r="P11" s="7">
        <v>2.7787000000000002</v>
      </c>
    </row>
    <row r="12" spans="1:16" x14ac:dyDescent="0.3">
      <c r="H12" s="4" t="b">
        <f t="shared" si="0"/>
        <v>0</v>
      </c>
      <c r="J12" s="3" t="b">
        <f>IF(B12="Male",IF(F12="White / Unknown",EXP((0.3073*(D12^2))-(10.0155*(E12^-1))+(0.004571*E12)+(0.01408*0)-(0.06509*0)-(0.02624*0)-(0.01745*0)-(0.918*LN(C12))+(0.6488*(C12^0.5))+(0.04723*1)+H3),IF(F12="Black",EXP((0.3073*(D12^2))-(10.0155*(E12^-1))+(0.004571*E12)+(0.01408*1)-(0.06509*0)-(0.02624*0)-(0.01745*0)-(0.918*LN(C12))+(0.6488*(C12^0.5))+(0.04723*1)+H3),IF(F12="South Asian",EXP((0.3073*(D12^2))-(10.0155*(E12^-1))+(0.004571*E12)+(0.01408*0)-(0.06509*1)-(0.02624*0)-(0.01745*0)-(0.918*LN(C12))+(0.6488*(C12^0.5))+(0.04723*1)+H3),IF(F12="Other Asian",EXP((0.3073*(D12^2))-(10.0155*(E12^-1))+(0.004571*E12)+(0.01408*0)-(0.06509*0)-(0.02624*1)-(0.01745*0)-(0.918*LN(C12))+(0.6488*(C12^0.5))+(0.04723*1)+H3),IF(F12="Other",EXP((0.3073*(D12^2))-(10.0155*(E12^-1))+(0.004571*E12)+(0.01408*0)-(0.06509*0)-(0.02624*0)-(0.01745*1)-(0.918*LN(C12))+(0.6488*(C12^0.5))+(0.04723*1)+H3)))))),IF(B12="Female",IF(F12="White / Unknown",EXP((0.3073*(D12^2))-(10.0155*(E12^-1))+(0.004571*E12)+(0.01408*0)-(0.06509*0)-(0.02624*0)-(0.01745*0)-(0.918*LN(C12))+(0.6488*(C12^0.5))+(0.04723*0)+H3),IF(F12="Black",EXP((0.3073*(D12^2))-(10.0155*(E12^-1))+(0.004571*E12)+(0.01408*1)-(0.06509*0)-(0.02624*0)-(0.01745*0)-(0.918*LN(C12))+(0.6488*(C12^0.5))+(0.04723*0)+H3),IF(F12="South Asian",EXP((0.3073*(D12^2))-(10.0155*(E12^-1))+(0.004571*E12)+(0.01408*0)-(0.06509*1)-(0.02624*0)-(0.01745*0)-(0.918*LN(C12))+(0.6488*(C12^0.5))+(0.04723*0)+H3),IF(F12="Other Asian",EXP((0.3073*(D12^2))-(10.0155*(E12^-1))+(0.004571*E12)+(0.01408*0)-(0.06509*0)-(0.02624*1)-(0.01745*0)-(0.918*LN(C12))+(0.6488*(C12^0.5))+(0.04723*0)+H3),IF(F12="Other",EXP((0.3073*(D12^2))-(10.0155*(E12^-1))+(0.004571*E12)+(0.01408*0)-(0.06509*0)-(0.02624*0)-(0.01745*1)-(0.918*LN(C12))+(0.6488*(C12^0.5))+(0.04723*0)+H3))))))))</f>
        <v>0</v>
      </c>
      <c r="K12" s="3">
        <f t="shared" ref="K12:K21" si="4">E12-J12</f>
        <v>0</v>
      </c>
      <c r="L12" s="3" t="e">
        <f t="shared" si="2"/>
        <v>#DIV/0!</v>
      </c>
      <c r="O12" s="6" t="s">
        <v>35</v>
      </c>
      <c r="P12" s="7">
        <v>2.8344999999999998</v>
      </c>
    </row>
    <row r="13" spans="1:16" x14ac:dyDescent="0.3">
      <c r="H13" s="4" t="b">
        <f t="shared" si="0"/>
        <v>0</v>
      </c>
      <c r="J13" s="3" t="b">
        <f>IF(B13="Male",IF(F13="White / Unknown",EXP((0.3073*(D13^2))-(10.0155*(E13^-1))+(0.004571*E13)+(0.01408*0)-(0.06509*0)-(0.02624*0)-(0.01745*0)-(0.918*LN(C13))+(0.6488*(C13^0.5))+(0.04723*1)+H3),IF(F13="Black",EXP((0.3073*(D13^2))-(10.0155*(E13^-1))+(0.004571*E13)+(0.01408*1)-(0.06509*0)-(0.02624*0)-(0.01745*0)-(0.918*LN(C13))+(0.6488*(C13^0.5))+(0.04723*1)+H3),IF(F13="South Asian",EXP((0.3073*(D13^2))-(10.0155*(E13^-1))+(0.004571*E13)+(0.01408*0)-(0.06509*1)-(0.02624*0)-(0.01745*0)-(0.918*LN(C13))+(0.6488*(C13^0.5))+(0.04723*1)+H3),IF(F13="Other Asian",EXP((0.3073*(D13^2))-(10.0155*(E13^-1))+(0.004571*E13)+(0.01408*0)-(0.06509*0)-(0.02624*1)-(0.01745*0)-(0.918*LN(C13))+(0.6488*(C13^0.5))+(0.04723*1)+H3),IF(F13="Other",EXP((0.3073*(D13^2))-(10.0155*(E13^-1))+(0.004571*E13)+(0.01408*0)-(0.06509*0)-(0.02624*0)-(0.01745*1)-(0.918*LN(C13))+(0.6488*(C13^0.5))+(0.04723*1)+H3)))))),IF(B13="Female",IF(F13="White / Unknown",EXP((0.3073*(D13^2))-(10.0155*(E13^-1))+(0.004571*E13)+(0.01408*0)-(0.06509*0)-(0.02624*0)-(0.01745*0)-(0.918*LN(C13))+(0.6488*(C13^0.5))+(0.04723*0)+H3),IF(F13="Black",EXP((0.3073*(D13^2))-(10.0155*(E13^-1))+(0.004571*E13)+(0.01408*1)-(0.06509*0)-(0.02624*0)-(0.01745*0)-(0.918*LN(C13))+(0.6488*(C13^0.5))+(0.04723*0)+H3),IF(F13="South Asian",EXP((0.3073*(D13^2))-(10.0155*(E13^-1))+(0.004571*E13)+(0.01408*0)-(0.06509*1)-(0.02624*0)-(0.01745*0)-(0.918*LN(C13))+(0.6488*(C13^0.5))+(0.04723*0)+H3),IF(F13="Other Asian",EXP((0.3073*(D13^2))-(10.0155*(E13^-1))+(0.004571*E13)+(0.01408*0)-(0.06509*0)-(0.02624*1)-(0.01745*0)-(0.918*LN(C13))+(0.6488*(C13^0.5))+(0.04723*0)+H3),IF(F13="Other",EXP((0.3073*(D13^2))-(10.0155*(E13^-1))+(0.004571*E13)+(0.01408*0)-(0.06509*0)-(0.02624*0)-(0.01745*1)-(0.918*LN(C13))+(0.6488*(C13^0.5))+(0.04723*0)+H3))))))))</f>
        <v>0</v>
      </c>
      <c r="K13" s="3">
        <f t="shared" si="4"/>
        <v>0</v>
      </c>
      <c r="L13" s="3" t="e">
        <f t="shared" si="2"/>
        <v>#DIV/0!</v>
      </c>
      <c r="O13" s="6" t="s">
        <v>20</v>
      </c>
      <c r="P13" s="7">
        <v>2.8447</v>
      </c>
    </row>
    <row r="14" spans="1:16" x14ac:dyDescent="0.3">
      <c r="H14" s="4" t="b">
        <f t="shared" si="0"/>
        <v>0</v>
      </c>
      <c r="J14" s="3" t="b">
        <f>IF(B14="Male",IF(F14="White / Unknown",EXP((0.3073*(D14^2))-(10.0155*(E14^-1))+(0.004571*E14)+(0.01408*0)-(0.06509*0)-(0.02624*0)-(0.01745*0)-(0.918*LN(C14))+(0.6488*(C14^0.5))+(0.04723*1)+H3),IF(F14="Black",EXP((0.3073*(D14^2))-(10.0155*(E14^-1))+(0.004571*E14)+(0.01408*1)-(0.06509*0)-(0.02624*0)-(0.01745*0)-(0.918*LN(C14))+(0.6488*(C14^0.5))+(0.04723*1)+H3),IF(F14="South Asian",EXP((0.3073*(D14^2))-(10.0155*(E14^-1))+(0.004571*E14)+(0.01408*0)-(0.06509*1)-(0.02624*0)-(0.01745*0)-(0.918*LN(C14))+(0.6488*(C14^0.5))+(0.04723*1)+H3),IF(F14="Other Asian",EXP((0.3073*(D14^2))-(10.0155*(E14^-1))+(0.004571*E14)+(0.01408*0)-(0.06509*0)-(0.02624*1)-(0.01745*0)-(0.918*LN(C14))+(0.6488*(C14^0.5))+(0.04723*1)+H3),IF(F14="Other",EXP((0.3073*(D14^2))-(10.0155*(E14^-1))+(0.004571*E14)+(0.01408*0)-(0.06509*0)-(0.02624*0)-(0.01745*1)-(0.918*LN(C14))+(0.6488*(C14^0.5))+(0.04723*1)+H3)))))),IF(B14="Female",IF(F14="White / Unknown",EXP((0.3073*(D14^2))-(10.0155*(E14^-1))+(0.004571*E14)+(0.01408*0)-(0.06509*0)-(0.02624*0)-(0.01745*0)-(0.918*LN(C14))+(0.6488*(C14^0.5))+(0.04723*0)+H3),IF(F14="Black",EXP((0.3073*(D14^2))-(10.0155*(E14^-1))+(0.004571*E14)+(0.01408*1)-(0.06509*0)-(0.02624*0)-(0.01745*0)-(0.918*LN(C14))+(0.6488*(C14^0.5))+(0.04723*0)+H3),IF(F14="South Asian",EXP((0.3073*(D14^2))-(10.0155*(E14^-1))+(0.004571*E14)+(0.01408*0)-(0.06509*1)-(0.02624*0)-(0.01745*0)-(0.918*LN(C14))+(0.6488*(C14^0.5))+(0.04723*0)+H3),IF(F14="Other Asian",EXP((0.3073*(D14^2))-(10.0155*(E14^-1))+(0.004571*E14)+(0.01408*0)-(0.06509*0)-(0.02624*1)-(0.01745*0)-(0.918*LN(C14))+(0.6488*(C14^0.5))+(0.04723*0)+H3),IF(F14="Other",EXP((0.3073*(D14^2))-(10.0155*(E14^-1))+(0.004571*E14)+(0.01408*0)-(0.06509*0)-(0.02624*0)-(0.01745*1)-(0.918*LN(C14))+(0.6488*(C14^0.5))+(0.04723*0)+H3))))))))</f>
        <v>0</v>
      </c>
      <c r="K14" s="3">
        <f t="shared" si="4"/>
        <v>0</v>
      </c>
      <c r="L14" s="3" t="e">
        <f t="shared" si="2"/>
        <v>#DIV/0!</v>
      </c>
      <c r="O14" s="6" t="s">
        <v>33</v>
      </c>
      <c r="P14" s="7">
        <v>2.7572000000000001</v>
      </c>
    </row>
    <row r="15" spans="1:16" x14ac:dyDescent="0.3">
      <c r="H15" s="4" t="b">
        <f t="shared" si="0"/>
        <v>0</v>
      </c>
      <c r="J15" s="3" t="b">
        <f>IF(B15="Male",IF(F15="White / Unknown",EXP((0.3073*(D15^2))-(10.0155*(E15^-1))+(0.004571*E15)+(0.01408*0)-(0.06509*0)-(0.02624*0)-(0.01745*0)-(0.918*LN(C15))+(0.6488*(C15^0.5))+(0.04723*1)+H3),IF(F15="Black",EXP((0.3073*(D15^2))-(10.0155*(E15^-1))+(0.004571*E15)+(0.01408*1)-(0.06509*0)-(0.02624*0)-(0.01745*0)-(0.918*LN(C15))+(0.6488*(C15^0.5))+(0.04723*1)+H3),IF(F15="South Asian",EXP((0.3073*(D15^2))-(10.0155*(E15^-1))+(0.004571*E15)+(0.01408*0)-(0.06509*1)-(0.02624*0)-(0.01745*0)-(0.918*LN(C15))+(0.6488*(C15^0.5))+(0.04723*1)+H3),IF(F15="Other Asian",EXP((0.3073*(D15^2))-(10.0155*(E15^-1))+(0.004571*E15)+(0.01408*0)-(0.06509*0)-(0.02624*1)-(0.01745*0)-(0.918*LN(C15))+(0.6488*(C15^0.5))+(0.04723*1)+H3),IF(F15="Other",EXP((0.3073*(D15^2))-(10.0155*(E15^-1))+(0.004571*E15)+(0.01408*0)-(0.06509*0)-(0.02624*0)-(0.01745*1)-(0.918*LN(C15))+(0.6488*(C15^0.5))+(0.04723*1)+H3)))))),IF(B15="Female",IF(F15="White / Unknown",EXP((0.3073*(D15^2))-(10.0155*(E15^-1))+(0.004571*E15)+(0.01408*0)-(0.06509*0)-(0.02624*0)-(0.01745*0)-(0.918*LN(C15))+(0.6488*(C15^0.5))+(0.04723*0)+H3),IF(F15="Black",EXP((0.3073*(D15^2))-(10.0155*(E15^-1))+(0.004571*E15)+(0.01408*1)-(0.06509*0)-(0.02624*0)-(0.01745*0)-(0.918*LN(C15))+(0.6488*(C15^0.5))+(0.04723*0)+H3),IF(F15="South Asian",EXP((0.3073*(D15^2))-(10.0155*(E15^-1))+(0.004571*E15)+(0.01408*0)-(0.06509*1)-(0.02624*0)-(0.01745*0)-(0.918*LN(C15))+(0.6488*(C15^0.5))+(0.04723*0)+H3),IF(F15="Other Asian",EXP((0.3073*(D15^2))-(10.0155*(E15^-1))+(0.004571*E15)+(0.01408*0)-(0.06509*0)-(0.02624*1)-(0.01745*0)-(0.918*LN(C15))+(0.6488*(C15^0.5))+(0.04723*0)+H3),IF(F15="Other",EXP((0.3073*(D15^2))-(10.0155*(E15^-1))+(0.004571*E15)+(0.01408*0)-(0.06509*0)-(0.02624*0)-(0.01745*1)-(0.918*LN(C15))+(0.6488*(C15^0.5))+(0.04723*0)+H3))))))))</f>
        <v>0</v>
      </c>
      <c r="K15" s="3">
        <f t="shared" si="4"/>
        <v>0</v>
      </c>
      <c r="L15" s="3" t="e">
        <f t="shared" si="2"/>
        <v>#DIV/0!</v>
      </c>
      <c r="O15" s="6" t="s">
        <v>23</v>
      </c>
      <c r="P15" s="7">
        <v>2.8450000000000002</v>
      </c>
    </row>
    <row r="16" spans="1:16" x14ac:dyDescent="0.3">
      <c r="H16" s="4" t="b">
        <f t="shared" si="0"/>
        <v>0</v>
      </c>
      <c r="J16" s="3" t="b">
        <f>IF(B16="Male",IF(F16="White / Unknown",EXP((0.3073*(D16^2))-(10.0155*(E16^-1))+(0.004571*E16)+(0.01408*0)-(0.06509*0)-(0.02624*0)-(0.01745*0)-(0.918*LN(C16))+(0.6488*(C16^0.5))+(0.04723*1)+H3),IF(F16="Black",EXP((0.3073*(D16^2))-(10.0155*(E16^-1))+(0.004571*E16)+(0.01408*1)-(0.06509*0)-(0.02624*0)-(0.01745*0)-(0.918*LN(C16))+(0.6488*(C16^0.5))+(0.04723*1)+H3),IF(F16="South Asian",EXP((0.3073*(D16^2))-(10.0155*(E16^-1))+(0.004571*E16)+(0.01408*0)-(0.06509*1)-(0.02624*0)-(0.01745*0)-(0.918*LN(C16))+(0.6488*(C16^0.5))+(0.04723*1)+H3),IF(F16="Other Asian",EXP((0.3073*(D16^2))-(10.0155*(E16^-1))+(0.004571*E16)+(0.01408*0)-(0.06509*0)-(0.02624*1)-(0.01745*0)-(0.918*LN(C16))+(0.6488*(C16^0.5))+(0.04723*1)+H3),IF(F16="Other",EXP((0.3073*(D16^2))-(10.0155*(E16^-1))+(0.004571*E16)+(0.01408*0)-(0.06509*0)-(0.02624*0)-(0.01745*1)-(0.918*LN(C16))+(0.6488*(C16^0.5))+(0.04723*1)+H3)))))),IF(B16="Female",IF(F16="White / Unknown",EXP((0.3073*(D16^2))-(10.0155*(E16^-1))+(0.004571*E16)+(0.01408*0)-(0.06509*0)-(0.02624*0)-(0.01745*0)-(0.918*LN(C16))+(0.6488*(C16^0.5))+(0.04723*0)+H3),IF(F16="Black",EXP((0.3073*(D16^2))-(10.0155*(E16^-1))+(0.004571*E16)+(0.01408*1)-(0.06509*0)-(0.02624*0)-(0.01745*0)-(0.918*LN(C16))+(0.6488*(C16^0.5))+(0.04723*0)+H3),IF(F16="South Asian",EXP((0.3073*(D16^2))-(10.0155*(E16^-1))+(0.004571*E16)+(0.01408*0)-(0.06509*1)-(0.02624*0)-(0.01745*0)-(0.918*LN(C16))+(0.6488*(C16^0.5))+(0.04723*0)+H3),IF(F16="Other Asian",EXP((0.3073*(D16^2))-(10.0155*(E16^-1))+(0.004571*E16)+(0.01408*0)-(0.06509*0)-(0.02624*1)-(0.01745*0)-(0.918*LN(C16))+(0.6488*(C16^0.5))+(0.04723*0)+H3),IF(F16="Other",EXP((0.3073*(D16^2))-(10.0155*(E16^-1))+(0.004571*E16)+(0.01408*0)-(0.06509*0)-(0.02624*0)-(0.01745*1)-(0.918*LN(C16))+(0.6488*(C16^0.5))+(0.04723*0)+H3))))))))</f>
        <v>0</v>
      </c>
      <c r="K16" s="3">
        <f t="shared" si="4"/>
        <v>0</v>
      </c>
      <c r="L16" s="3" t="e">
        <f t="shared" si="2"/>
        <v>#DIV/0!</v>
      </c>
      <c r="O16" s="6" t="s">
        <v>24</v>
      </c>
      <c r="P16" s="7">
        <v>2.6897000000000002</v>
      </c>
    </row>
    <row r="17" spans="8:16" x14ac:dyDescent="0.3">
      <c r="H17" s="4" t="b">
        <f t="shared" si="0"/>
        <v>0</v>
      </c>
      <c r="J17" s="3" t="b">
        <f>IF(B17="Male",IF(F17="White / Unknown",EXP((0.3073*(D17^2))-(10.0155*(E17^-1))+(0.004571*E17)+(0.01408*0)-(0.06509*0)-(0.02624*0)-(0.01745*0)-(0.918*LN(C17))+(0.6488*(C17^0.5))+(0.04723*1)+H3),IF(F17="Black",EXP((0.3073*(D17^2))-(10.0155*(E17^-1))+(0.004571*E17)+(0.01408*1)-(0.06509*0)-(0.02624*0)-(0.01745*0)-(0.918*LN(C17))+(0.6488*(C17^0.5))+(0.04723*1)+H3),IF(F17="South Asian",EXP((0.3073*(D17^2))-(10.0155*(E17^-1))+(0.004571*E17)+(0.01408*0)-(0.06509*1)-(0.02624*0)-(0.01745*0)-(0.918*LN(C17))+(0.6488*(C17^0.5))+(0.04723*1)+H3),IF(F17="Other Asian",EXP((0.3073*(D17^2))-(10.0155*(E17^-1))+(0.004571*E17)+(0.01408*0)-(0.06509*0)-(0.02624*1)-(0.01745*0)-(0.918*LN(C17))+(0.6488*(C17^0.5))+(0.04723*1)+H3),IF(F17="Other",EXP((0.3073*(D17^2))-(10.0155*(E17^-1))+(0.004571*E17)+(0.01408*0)-(0.06509*0)-(0.02624*0)-(0.01745*1)-(0.918*LN(C17))+(0.6488*(C17^0.5))+(0.04723*1)+H3)))))),IF(B17="Female",IF(F17="White / Unknown",EXP((0.3073*(D17^2))-(10.0155*(E17^-1))+(0.004571*E17)+(0.01408*0)-(0.06509*0)-(0.02624*0)-(0.01745*0)-(0.918*LN(C17))+(0.6488*(C17^0.5))+(0.04723*0)+H3),IF(F17="Black",EXP((0.3073*(D17^2))-(10.0155*(E17^-1))+(0.004571*E17)+(0.01408*1)-(0.06509*0)-(0.02624*0)-(0.01745*0)-(0.918*LN(C17))+(0.6488*(C17^0.5))+(0.04723*0)+H3),IF(F17="South Asian",EXP((0.3073*(D17^2))-(10.0155*(E17^-1))+(0.004571*E17)+(0.01408*0)-(0.06509*1)-(0.02624*0)-(0.01745*0)-(0.918*LN(C17))+(0.6488*(C17^0.5))+(0.04723*0)+H3),IF(F17="Other Asian",EXP((0.3073*(D17^2))-(10.0155*(E17^-1))+(0.004571*E17)+(0.01408*0)-(0.06509*0)-(0.02624*1)-(0.01745*0)-(0.918*LN(C17))+(0.6488*(C17^0.5))+(0.04723*0)+H3),IF(F17="Other",EXP((0.3073*(D17^2))-(10.0155*(E17^-1))+(0.004571*E17)+(0.01408*0)-(0.06509*0)-(0.02624*0)-(0.01745*1)-(0.918*LN(C17))+(0.6488*(C17^0.5))+(0.04723*0)+H3))))))))</f>
        <v>0</v>
      </c>
      <c r="K17" s="3">
        <f t="shared" si="4"/>
        <v>0</v>
      </c>
      <c r="L17" s="3" t="e">
        <f t="shared" si="2"/>
        <v>#DIV/0!</v>
      </c>
      <c r="O17" s="6" t="s">
        <v>28</v>
      </c>
      <c r="P17" s="7">
        <v>2.7578</v>
      </c>
    </row>
    <row r="18" spans="8:16" x14ac:dyDescent="0.3">
      <c r="H18" s="4" t="b">
        <f t="shared" si="0"/>
        <v>0</v>
      </c>
      <c r="J18" s="3" t="b">
        <f>IF(B18="Male",IF(F18="White / Unknown",EXP((0.3073*(D18^2))-(10.0155*(E18^-1))+(0.004571*E18)+(0.01408*0)-(0.06509*0)-(0.02624*0)-(0.01745*0)-(0.918*LN(C18))+(0.6488*(C18^0.5))+(0.04723*1)+H3),IF(F18="Black",EXP((0.3073*(D18^2))-(10.0155*(E18^-1))+(0.004571*E18)+(0.01408*1)-(0.06509*0)-(0.02624*0)-(0.01745*0)-(0.918*LN(C18))+(0.6488*(C18^0.5))+(0.04723*1)+H3),IF(F18="South Asian",EXP((0.3073*(D18^2))-(10.0155*(E18^-1))+(0.004571*E18)+(0.01408*0)-(0.06509*1)-(0.02624*0)-(0.01745*0)-(0.918*LN(C18))+(0.6488*(C18^0.5))+(0.04723*1)+H3),IF(F18="Other Asian",EXP((0.3073*(D18^2))-(10.0155*(E18^-1))+(0.004571*E18)+(0.01408*0)-(0.06509*0)-(0.02624*1)-(0.01745*0)-(0.918*LN(C18))+(0.6488*(C18^0.5))+(0.04723*1)+H3),IF(F18="Other",EXP((0.3073*(D18^2))-(10.0155*(E18^-1))+(0.004571*E18)+(0.01408*0)-(0.06509*0)-(0.02624*0)-(0.01745*1)-(0.918*LN(C18))+(0.6488*(C18^0.5))+(0.04723*1)+H3)))))),IF(B18="Female",IF(F18="White / Unknown",EXP((0.3073*(D18^2))-(10.0155*(E18^-1))+(0.004571*E18)+(0.01408*0)-(0.06509*0)-(0.02624*0)-(0.01745*0)-(0.918*LN(C18))+(0.6488*(C18^0.5))+(0.04723*0)+H3),IF(F18="Black",EXP((0.3073*(D18^2))-(10.0155*(E18^-1))+(0.004571*E18)+(0.01408*1)-(0.06509*0)-(0.02624*0)-(0.01745*0)-(0.918*LN(C18))+(0.6488*(C18^0.5))+(0.04723*0)+H3),IF(F18="South Asian",EXP((0.3073*(D18^2))-(10.0155*(E18^-1))+(0.004571*E18)+(0.01408*0)-(0.06509*1)-(0.02624*0)-(0.01745*0)-(0.918*LN(C18))+(0.6488*(C18^0.5))+(0.04723*0)+H3),IF(F18="Other Asian",EXP((0.3073*(D18^2))-(10.0155*(E18^-1))+(0.004571*E18)+(0.01408*0)-(0.06509*0)-(0.02624*1)-(0.01745*0)-(0.918*LN(C18))+(0.6488*(C18^0.5))+(0.04723*0)+H3),IF(F18="Other",EXP((0.3073*(D18^2))-(10.0155*(E18^-1))+(0.004571*E18)+(0.01408*0)-(0.06509*0)-(0.02624*0)-(0.01745*1)-(0.918*LN(C18))+(0.6488*(C18^0.5))+(0.04723*0)+H3))))))))</f>
        <v>0</v>
      </c>
      <c r="K18" s="3">
        <f t="shared" si="4"/>
        <v>0</v>
      </c>
      <c r="L18" s="3" t="e">
        <f t="shared" si="2"/>
        <v>#DIV/0!</v>
      </c>
      <c r="O18" s="6" t="s">
        <v>25</v>
      </c>
      <c r="P18" s="7">
        <v>2.8393999999999999</v>
      </c>
    </row>
    <row r="19" spans="8:16" x14ac:dyDescent="0.3">
      <c r="H19" s="4" t="b">
        <f t="shared" si="0"/>
        <v>0</v>
      </c>
      <c r="J19" s="3" t="b">
        <f>IF(B19="Male",IF(F19="White / Unknown",EXP((0.3073*(D19^2))-(10.0155*(E19^-1))+(0.004571*E19)+(0.01408*0)-(0.06509*0)-(0.02624*0)-(0.01745*0)-(0.918*LN(C19))+(0.6488*(C19^0.5))+(0.04723*1)+H3),IF(F19="Black",EXP((0.3073*(D19^2))-(10.0155*(E19^-1))+(0.004571*E19)+(0.01408*1)-(0.06509*0)-(0.02624*0)-(0.01745*0)-(0.918*LN(C19))+(0.6488*(C19^0.5))+(0.04723*1)+H3),IF(F19="South Asian",EXP((0.3073*(D19^2))-(10.0155*(E19^-1))+(0.004571*E19)+(0.01408*0)-(0.06509*1)-(0.02624*0)-(0.01745*0)-(0.918*LN(C19))+(0.6488*(C19^0.5))+(0.04723*1)+H3),IF(F19="Other Asian",EXP((0.3073*(D19^2))-(10.0155*(E19^-1))+(0.004571*E19)+(0.01408*0)-(0.06509*0)-(0.02624*1)-(0.01745*0)-(0.918*LN(C19))+(0.6488*(C19^0.5))+(0.04723*1)+H3),IF(F19="Other",EXP((0.3073*(D19^2))-(10.0155*(E19^-1))+(0.004571*E19)+(0.01408*0)-(0.06509*0)-(0.02624*0)-(0.01745*1)-(0.918*LN(C19))+(0.6488*(C19^0.5))+(0.04723*1)+H3)))))),IF(B19="Female",IF(F19="White / Unknown",EXP((0.3073*(D19^2))-(10.0155*(E19^-1))+(0.004571*E19)+(0.01408*0)-(0.06509*0)-(0.02624*0)-(0.01745*0)-(0.918*LN(C19))+(0.6488*(C19^0.5))+(0.04723*0)+H3),IF(F19="Black",EXP((0.3073*(D19^2))-(10.0155*(E19^-1))+(0.004571*E19)+(0.01408*1)-(0.06509*0)-(0.02624*0)-(0.01745*0)-(0.918*LN(C19))+(0.6488*(C19^0.5))+(0.04723*0)+H3),IF(F19="South Asian",EXP((0.3073*(D19^2))-(10.0155*(E19^-1))+(0.004571*E19)+(0.01408*0)-(0.06509*1)-(0.02624*0)-(0.01745*0)-(0.918*LN(C19))+(0.6488*(C19^0.5))+(0.04723*0)+H3),IF(F19="Other Asian",EXP((0.3073*(D19^2))-(10.0155*(E19^-1))+(0.004571*E19)+(0.01408*0)-(0.06509*0)-(0.02624*1)-(0.01745*0)-(0.918*LN(C19))+(0.6488*(C19^0.5))+(0.04723*0)+H3),IF(F19="Other",EXP((0.3073*(D19^2))-(10.0155*(E19^-1))+(0.004571*E19)+(0.01408*0)-(0.06509*0)-(0.02624*0)-(0.01745*1)-(0.918*LN(C19))+(0.6488*(C19^0.5))+(0.04723*0)+H3))))))))</f>
        <v>0</v>
      </c>
      <c r="K19" s="3">
        <f t="shared" si="4"/>
        <v>0</v>
      </c>
      <c r="L19" s="3" t="e">
        <f t="shared" si="2"/>
        <v>#DIV/0!</v>
      </c>
      <c r="O19" s="6" t="s">
        <v>31</v>
      </c>
      <c r="P19" s="7">
        <v>2.7480000000000002</v>
      </c>
    </row>
    <row r="20" spans="8:16" x14ac:dyDescent="0.3">
      <c r="H20" s="4" t="b">
        <f t="shared" si="0"/>
        <v>0</v>
      </c>
      <c r="J20" s="3" t="b">
        <f>IF(B20="Male",IF(F20="White / Unknown",EXP((0.3073*(D20^2))-(10.0155*(E20^-1))+(0.004571*E20)+(0.01408*0)-(0.06509*0)-(0.02624*0)-(0.01745*0)-(0.918*LN(C20))+(0.6488*(C20^0.5))+(0.04723*1)+H3),IF(F20="Black",EXP((0.3073*(D20^2))-(10.0155*(E20^-1))+(0.004571*E20)+(0.01408*1)-(0.06509*0)-(0.02624*0)-(0.01745*0)-(0.918*LN(C20))+(0.6488*(C20^0.5))+(0.04723*1)+H3),IF(F20="South Asian",EXP((0.3073*(D20^2))-(10.0155*(E20^-1))+(0.004571*E20)+(0.01408*0)-(0.06509*1)-(0.02624*0)-(0.01745*0)-(0.918*LN(C20))+(0.6488*(C20^0.5))+(0.04723*1)+H3),IF(F20="Other Asian",EXP((0.3073*(D20^2))-(10.0155*(E20^-1))+(0.004571*E20)+(0.01408*0)-(0.06509*0)-(0.02624*1)-(0.01745*0)-(0.918*LN(C20))+(0.6488*(C20^0.5))+(0.04723*1)+H3),IF(F20="Other",EXP((0.3073*(D20^2))-(10.0155*(E20^-1))+(0.004571*E20)+(0.01408*0)-(0.06509*0)-(0.02624*0)-(0.01745*1)-(0.918*LN(C20))+(0.6488*(C20^0.5))+(0.04723*1)+H3)))))),IF(B20="Female",IF(F20="White / Unknown",EXP((0.3073*(D20^2))-(10.0155*(E20^-1))+(0.004571*E20)+(0.01408*0)-(0.06509*0)-(0.02624*0)-(0.01745*0)-(0.918*LN(C20))+(0.6488*(C20^0.5))+(0.04723*0)+H3),IF(F20="Black",EXP((0.3073*(D20^2))-(10.0155*(E20^-1))+(0.004571*E20)+(0.01408*1)-(0.06509*0)-(0.02624*0)-(0.01745*0)-(0.918*LN(C20))+(0.6488*(C20^0.5))+(0.04723*0)+H3),IF(F20="South Asian",EXP((0.3073*(D20^2))-(10.0155*(E20^-1))+(0.004571*E20)+(0.01408*0)-(0.06509*1)-(0.02624*0)-(0.01745*0)-(0.918*LN(C20))+(0.6488*(C20^0.5))+(0.04723*0)+H3),IF(F20="Other Asian",EXP((0.3073*(D20^2))-(10.0155*(E20^-1))+(0.004571*E20)+(0.01408*0)-(0.06509*0)-(0.02624*1)-(0.01745*0)-(0.918*LN(C20))+(0.6488*(C20^0.5))+(0.04723*0)+H3),IF(F20="Other",EXP((0.3073*(D20^2))-(10.0155*(E20^-1))+(0.004571*E20)+(0.01408*0)-(0.06509*0)-(0.02624*0)-(0.01745*1)-(0.918*LN(C20))+(0.6488*(C20^0.5))+(0.04723*0)+H3))))))))</f>
        <v>0</v>
      </c>
      <c r="K20" s="3">
        <f t="shared" si="4"/>
        <v>0</v>
      </c>
      <c r="L20" s="3" t="e">
        <f t="shared" si="2"/>
        <v>#DIV/0!</v>
      </c>
      <c r="O20" s="6" t="s">
        <v>26</v>
      </c>
      <c r="P20" s="7">
        <v>2.7858000000000001</v>
      </c>
    </row>
    <row r="21" spans="8:16" x14ac:dyDescent="0.3">
      <c r="H21" s="4" t="b">
        <f t="shared" si="0"/>
        <v>0</v>
      </c>
      <c r="J21" s="3" t="b">
        <f>IF(B21="Male",IF(F21="White / Unknown",EXP((0.3073*(D21^2))-(10.0155*(E21^-1))+(0.004571*E21)+(0.01408*0)-(0.06509*0)-(0.02624*0)-(0.01745*0)-(0.918*LN(C21))+(0.6488*(C21^0.5))+(0.04723*1)+H3),IF(F21="Black",EXP((0.3073*(D21^2))-(10.0155*(E21^-1))+(0.004571*E21)+(0.01408*1)-(0.06509*0)-(0.02624*0)-(0.01745*0)-(0.918*LN(C21))+(0.6488*(C21^0.5))+(0.04723*1)+H3),IF(F21="South Asian",EXP((0.3073*(D21^2))-(10.0155*(E21^-1))+(0.004571*E21)+(0.01408*0)-(0.06509*1)-(0.02624*0)-(0.01745*0)-(0.918*LN(C21))+(0.6488*(C21^0.5))+(0.04723*1)+H3),IF(F21="Other Asian",EXP((0.3073*(D21^2))-(10.0155*(E21^-1))+(0.004571*E21)+(0.01408*0)-(0.06509*0)-(0.02624*1)-(0.01745*0)-(0.918*LN(C21))+(0.6488*(C21^0.5))+(0.04723*1)+H3),IF(F21="Other",EXP((0.3073*(D21^2))-(10.0155*(E21^-1))+(0.004571*E21)+(0.01408*0)-(0.06509*0)-(0.02624*0)-(0.01745*1)-(0.918*LN(C21))+(0.6488*(C21^0.5))+(0.04723*1)+H3)))))),IF(B21="Female",IF(F21="White / Unknown",EXP((0.3073*(D21^2))-(10.0155*(E21^-1))+(0.004571*E21)+(0.01408*0)-(0.06509*0)-(0.02624*0)-(0.01745*0)-(0.918*LN(C21))+(0.6488*(C21^0.5))+(0.04723*0)+H3),IF(F21="Black",EXP((0.3073*(D21^2))-(10.0155*(E21^-1))+(0.004571*E21)+(0.01408*1)-(0.06509*0)-(0.02624*0)-(0.01745*0)-(0.918*LN(C21))+(0.6488*(C21^0.5))+(0.04723*0)+H3),IF(F21="South Asian",EXP((0.3073*(D21^2))-(10.0155*(E21^-1))+(0.004571*E21)+(0.01408*0)-(0.06509*1)-(0.02624*0)-(0.01745*0)-(0.918*LN(C21))+(0.6488*(C21^0.5))+(0.04723*0)+H3),IF(F21="Other Asian",EXP((0.3073*(D21^2))-(10.0155*(E21^-1))+(0.004571*E21)+(0.01408*0)-(0.06509*0)-(0.02624*1)-(0.01745*0)-(0.918*LN(C21))+(0.6488*(C21^0.5))+(0.04723*0)+H3),IF(F21="Other",EXP((0.3073*(D21^2))-(10.0155*(E21^-1))+(0.004571*E21)+(0.01408*0)-(0.06509*0)-(0.02624*0)-(0.01745*1)-(0.918*LN(C21))+(0.6488*(C21^0.5))+(0.04723*0)+H3))))))))</f>
        <v>0</v>
      </c>
      <c r="K21" s="3">
        <f t="shared" si="4"/>
        <v>0</v>
      </c>
      <c r="L21" s="3" t="e">
        <f t="shared" si="2"/>
        <v>#DIV/0!</v>
      </c>
      <c r="O21" s="6" t="s">
        <v>18</v>
      </c>
      <c r="P21" s="7">
        <v>2.8216000000000001</v>
      </c>
    </row>
    <row r="22" spans="8:16" x14ac:dyDescent="0.3">
      <c r="H22" s="4" t="b">
        <f t="shared" si="0"/>
        <v>0</v>
      </c>
      <c r="J22" s="3" t="b">
        <f>IF(B22="Male",IF(F22="White / Unknown",EXP((0.3073*(D22^2))-(10.0155*(E22^-1))+(0.004571*E22)+(0.01408*0)-(0.06509*0)-(0.02624*0)-(0.01745*0)-(0.918*LN(C22))+(0.6488*(C22^0.5))+(0.04723*1)+H3),IF(F22="Black",EXP((0.3073*(D22^2))-(10.0155*(E22^-1))+(0.004571*E22)+(0.01408*1)-(0.06509*0)-(0.02624*0)-(0.01745*0)-(0.918*LN(C22))+(0.6488*(C22^0.5))+(0.04723*1)+H3),IF(F22="South Asian",EXP((0.3073*(D22^2))-(10.0155*(E22^-1))+(0.004571*E22)+(0.01408*0)-(0.06509*1)-(0.02624*0)-(0.01745*0)-(0.918*LN(C22))+(0.6488*(C22^0.5))+(0.04723*1)+H3),IF(F22="Other Asian",EXP((0.3073*(D22^2))-(10.0155*(E22^-1))+(0.004571*E22)+(0.01408*0)-(0.06509*0)-(0.02624*1)-(0.01745*0)-(0.918*LN(C22))+(0.6488*(C22^0.5))+(0.04723*1)+H3),IF(F22="Other",EXP((0.3073*(D22^2))-(10.0155*(E22^-1))+(0.004571*E22)+(0.01408*0)-(0.06509*0)-(0.02624*0)-(0.01745*1)-(0.918*LN(C22))+(0.6488*(C22^0.5))+(0.04723*1)+H3)))))),IF(B22="Female",IF(F22="White / Unknown",EXP((0.3073*(D22^2))-(10.0155*(E22^-1))+(0.004571*E22)+(0.01408*0)-(0.06509*0)-(0.02624*0)-(0.01745*0)-(0.918*LN(C22))+(0.6488*(C22^0.5))+(0.04723*0)+H3),IF(F22="Black",EXP((0.3073*(D22^2))-(10.0155*(E22^-1))+(0.004571*E22)+(0.01408*1)-(0.06509*0)-(0.02624*0)-(0.01745*0)-(0.918*LN(C22))+(0.6488*(C22^0.5))+(0.04723*0)+H3),IF(F22="South Asian",EXP((0.3073*(D22^2))-(10.0155*(E22^-1))+(0.004571*E22)+(0.01408*0)-(0.06509*1)-(0.02624*0)-(0.01745*0)-(0.918*LN(C22))+(0.6488*(C22^0.5))+(0.04723*0)+H3),IF(F22="Other Asian",EXP((0.3073*(D22^2))-(10.0155*(E22^-1))+(0.004571*E22)+(0.01408*0)-(0.06509*0)-(0.02624*1)-(0.01745*0)-(0.918*LN(C22))+(0.6488*(C22^0.5))+(0.04723*0)+H3),IF(F22="Other",EXP((0.3073*(D22^2))-(10.0155*(E22^-1))+(0.004571*E22)+(0.01408*0)-(0.06509*0)-(0.02624*0)-(0.01745*1)-(0.918*LN(C22))+(0.6488*(C22^0.5))+(0.04723*0)+H3))))))))</f>
        <v>0</v>
      </c>
      <c r="K22" s="3">
        <f t="shared" ref="K22:K32" si="5">E22-J22</f>
        <v>0</v>
      </c>
      <c r="L22" s="3" t="e">
        <f t="shared" si="2"/>
        <v>#DIV/0!</v>
      </c>
      <c r="O22" s="6" t="s">
        <v>36</v>
      </c>
      <c r="P22" s="7">
        <v>2.8054999999999999</v>
      </c>
    </row>
    <row r="23" spans="8:16" x14ac:dyDescent="0.3">
      <c r="H23" s="4" t="b">
        <f t="shared" si="0"/>
        <v>0</v>
      </c>
      <c r="J23" s="3" t="b">
        <f>IF(B23="Male",IF(F23="White / Unknown",EXP((0.3073*(D23^2))-(10.0155*(E23^-1))+(0.004571*E23)+(0.01408*0)-(0.06509*0)-(0.02624*0)-(0.01745*0)-(0.918*LN(C23))+(0.6488*(C23^0.5))+(0.04723*1)+H3),IF(F23="Black",EXP((0.3073*(D23^2))-(10.0155*(E23^-1))+(0.004571*E23)+(0.01408*1)-(0.06509*0)-(0.02624*0)-(0.01745*0)-(0.918*LN(C23))+(0.6488*(C23^0.5))+(0.04723*1)+H3),IF(F23="South Asian",EXP((0.3073*(D23^2))-(10.0155*(E23^-1))+(0.004571*E23)+(0.01408*0)-(0.06509*1)-(0.02624*0)-(0.01745*0)-(0.918*LN(C23))+(0.6488*(C23^0.5))+(0.04723*1)+H3),IF(F23="Other Asian",EXP((0.3073*(D23^2))-(10.0155*(E23^-1))+(0.004571*E23)+(0.01408*0)-(0.06509*0)-(0.02624*1)-(0.01745*0)-(0.918*LN(C23))+(0.6488*(C23^0.5))+(0.04723*1)+H3),IF(F23="Other",EXP((0.3073*(D23^2))-(10.0155*(E23^-1))+(0.004571*E23)+(0.01408*0)-(0.06509*0)-(0.02624*0)-(0.01745*1)-(0.918*LN(C23))+(0.6488*(C23^0.5))+(0.04723*1)+H3)))))),IF(B23="Female",IF(F23="White / Unknown",EXP((0.3073*(D23^2))-(10.0155*(E23^-1))+(0.004571*E23)+(0.01408*0)-(0.06509*0)-(0.02624*0)-(0.01745*0)-(0.918*LN(C23))+(0.6488*(C23^0.5))+(0.04723*0)+H3),IF(F23="Black",EXP((0.3073*(D23^2))-(10.0155*(E23^-1))+(0.004571*E23)+(0.01408*1)-(0.06509*0)-(0.02624*0)-(0.01745*0)-(0.918*LN(C23))+(0.6488*(C23^0.5))+(0.04723*0)+H3),IF(F23="South Asian",EXP((0.3073*(D23^2))-(10.0155*(E23^-1))+(0.004571*E23)+(0.01408*0)-(0.06509*1)-(0.02624*0)-(0.01745*0)-(0.918*LN(C23))+(0.6488*(C23^0.5))+(0.04723*0)+H3),IF(F23="Other Asian",EXP((0.3073*(D23^2))-(10.0155*(E23^-1))+(0.004571*E23)+(0.01408*0)-(0.06509*0)-(0.02624*1)-(0.01745*0)-(0.918*LN(C23))+(0.6488*(C23^0.5))+(0.04723*0)+H3),IF(F23="Other",EXP((0.3073*(D23^2))-(10.0155*(E23^-1))+(0.004571*E23)+(0.01408*0)-(0.06509*0)-(0.02624*0)-(0.01745*1)-(0.918*LN(C23))+(0.6488*(C23^0.5))+(0.04723*0)+H3))))))))</f>
        <v>0</v>
      </c>
      <c r="K23" s="3">
        <f t="shared" si="5"/>
        <v>0</v>
      </c>
      <c r="L23" s="3" t="e">
        <f t="shared" si="2"/>
        <v>#DIV/0!</v>
      </c>
    </row>
    <row r="24" spans="8:16" x14ac:dyDescent="0.3">
      <c r="H24" s="4" t="b">
        <f t="shared" si="0"/>
        <v>0</v>
      </c>
      <c r="J24" s="3" t="b">
        <f>IF(B24="Male",IF(F24="White / Unknown",EXP((0.3073*(D24^2))-(10.0155*(E24^-1))+(0.004571*E24)+(0.01408*0)-(0.06509*0)-(0.02624*0)-(0.01745*0)-(0.918*LN(C24))+(0.6488*(C24^0.5))+(0.04723*1)+H3),IF(F24="Black",EXP((0.3073*(D24^2))-(10.0155*(E24^-1))+(0.004571*E24)+(0.01408*1)-(0.06509*0)-(0.02624*0)-(0.01745*0)-(0.918*LN(C24))+(0.6488*(C24^0.5))+(0.04723*1)+H3),IF(F24="South Asian",EXP((0.3073*(D24^2))-(10.0155*(E24^-1))+(0.004571*E24)+(0.01408*0)-(0.06509*1)-(0.02624*0)-(0.01745*0)-(0.918*LN(C24))+(0.6488*(C24^0.5))+(0.04723*1)+H3),IF(F24="Other Asian",EXP((0.3073*(D24^2))-(10.0155*(E24^-1))+(0.004571*E24)+(0.01408*0)-(0.06509*0)-(0.02624*1)-(0.01745*0)-(0.918*LN(C24))+(0.6488*(C24^0.5))+(0.04723*1)+H3),IF(F24="Other",EXP((0.3073*(D24^2))-(10.0155*(E24^-1))+(0.004571*E24)+(0.01408*0)-(0.06509*0)-(0.02624*0)-(0.01745*1)-(0.918*LN(C24))+(0.6488*(C24^0.5))+(0.04723*1)+H3)))))),IF(B24="Female",IF(F24="White / Unknown",EXP((0.3073*(D24^2))-(10.0155*(E24^-1))+(0.004571*E24)+(0.01408*0)-(0.06509*0)-(0.02624*0)-(0.01745*0)-(0.918*LN(C24))+(0.6488*(C24^0.5))+(0.04723*0)+H3),IF(F24="Black",EXP((0.3073*(D24^2))-(10.0155*(E24^-1))+(0.004571*E24)+(0.01408*1)-(0.06509*0)-(0.02624*0)-(0.01745*0)-(0.918*LN(C24))+(0.6488*(C24^0.5))+(0.04723*0)+H3),IF(F24="South Asian",EXP((0.3073*(D24^2))-(10.0155*(E24^-1))+(0.004571*E24)+(0.01408*0)-(0.06509*1)-(0.02624*0)-(0.01745*0)-(0.918*LN(C24))+(0.6488*(C24^0.5))+(0.04723*0)+H3),IF(F24="Other Asian",EXP((0.3073*(D24^2))-(10.0155*(E24^-1))+(0.004571*E24)+(0.01408*0)-(0.06509*0)-(0.02624*1)-(0.01745*0)-(0.918*LN(C24))+(0.6488*(C24^0.5))+(0.04723*0)+H3),IF(F24="Other",EXP((0.3073*(D24^2))-(10.0155*(E24^-1))+(0.004571*E24)+(0.01408*0)-(0.06509*0)-(0.02624*0)-(0.01745*1)-(0.918*LN(C24))+(0.6488*(C24^0.5))+(0.04723*0)+H3))))))))</f>
        <v>0</v>
      </c>
      <c r="K24" s="3">
        <f t="shared" si="5"/>
        <v>0</v>
      </c>
      <c r="L24" s="3" t="e">
        <f t="shared" si="2"/>
        <v>#DIV/0!</v>
      </c>
    </row>
    <row r="25" spans="8:16" x14ac:dyDescent="0.3">
      <c r="H25" s="4" t="b">
        <f t="shared" si="0"/>
        <v>0</v>
      </c>
      <c r="J25" s="3" t="b">
        <f>IF(B25="Male",IF(F25="White / Unknown",EXP((0.3073*(D25^2))-(10.0155*(E25^-1))+(0.004571*E25)+(0.01408*0)-(0.06509*0)-(0.02624*0)-(0.01745*0)-(0.918*LN(C25))+(0.6488*(C25^0.5))+(0.04723*1)+H3),IF(F25="Black",EXP((0.3073*(D25^2))-(10.0155*(E25^-1))+(0.004571*E25)+(0.01408*1)-(0.06509*0)-(0.02624*0)-(0.01745*0)-(0.918*LN(C25))+(0.6488*(C25^0.5))+(0.04723*1)+H3),IF(F25="South Asian",EXP((0.3073*(D25^2))-(10.0155*(E25^-1))+(0.004571*E25)+(0.01408*0)-(0.06509*1)-(0.02624*0)-(0.01745*0)-(0.918*LN(C25))+(0.6488*(C25^0.5))+(0.04723*1)+H3),IF(F25="Other Asian",EXP((0.3073*(D25^2))-(10.0155*(E25^-1))+(0.004571*E25)+(0.01408*0)-(0.06509*0)-(0.02624*1)-(0.01745*0)-(0.918*LN(C25))+(0.6488*(C25^0.5))+(0.04723*1)+H3),IF(F25="Other",EXP((0.3073*(D25^2))-(10.0155*(E25^-1))+(0.004571*E25)+(0.01408*0)-(0.06509*0)-(0.02624*0)-(0.01745*1)-(0.918*LN(C25))+(0.6488*(C25^0.5))+(0.04723*1)+H3)))))),IF(B25="Female",IF(F25="White / Unknown",EXP((0.3073*(D25^2))-(10.0155*(E25^-1))+(0.004571*E25)+(0.01408*0)-(0.06509*0)-(0.02624*0)-(0.01745*0)-(0.918*LN(C25))+(0.6488*(C25^0.5))+(0.04723*0)+H3),IF(F25="Black",EXP((0.3073*(D25^2))-(10.0155*(E25^-1))+(0.004571*E25)+(0.01408*1)-(0.06509*0)-(0.02624*0)-(0.01745*0)-(0.918*LN(C25))+(0.6488*(C25^0.5))+(0.04723*0)+H3),IF(F25="South Asian",EXP((0.3073*(D25^2))-(10.0155*(E25^-1))+(0.004571*E25)+(0.01408*0)-(0.06509*1)-(0.02624*0)-(0.01745*0)-(0.918*LN(C25))+(0.6488*(C25^0.5))+(0.04723*0)+H3),IF(F25="Other Asian",EXP((0.3073*(D25^2))-(10.0155*(E25^-1))+(0.004571*E25)+(0.01408*0)-(0.06509*0)-(0.02624*1)-(0.01745*0)-(0.918*LN(C25))+(0.6488*(C25^0.5))+(0.04723*0)+H3),IF(F25="Other",EXP((0.3073*(D25^2))-(10.0155*(E25^-1))+(0.004571*E25)+(0.01408*0)-(0.06509*0)-(0.02624*0)-(0.01745*1)-(0.918*LN(C25))+(0.6488*(C25^0.5))+(0.04723*0)+H3))))))))</f>
        <v>0</v>
      </c>
      <c r="K25" s="3">
        <f t="shared" si="5"/>
        <v>0</v>
      </c>
      <c r="L25" s="3" t="e">
        <f t="shared" si="2"/>
        <v>#DIV/0!</v>
      </c>
    </row>
    <row r="26" spans="8:16" x14ac:dyDescent="0.3">
      <c r="H26" s="4" t="b">
        <f t="shared" si="0"/>
        <v>0</v>
      </c>
      <c r="J26" s="3" t="b">
        <f>IF(B26="Male",IF(F26="White / Unknown",EXP((0.3073*(D26^2))-(10.0155*(E26^-1))+(0.004571*E26)+(0.01408*0)-(0.06509*0)-(0.02624*0)-(0.01745*0)-(0.918*LN(C26))+(0.6488*(C26^0.5))+(0.04723*1)+H3),IF(F26="Black",EXP((0.3073*(D26^2))-(10.0155*(E26^-1))+(0.004571*E26)+(0.01408*1)-(0.06509*0)-(0.02624*0)-(0.01745*0)-(0.918*LN(C26))+(0.6488*(C26^0.5))+(0.04723*1)+H3),IF(F26="South Asian",EXP((0.3073*(D26^2))-(10.0155*(E26^-1))+(0.004571*E26)+(0.01408*0)-(0.06509*1)-(0.02624*0)-(0.01745*0)-(0.918*LN(C26))+(0.6488*(C26^0.5))+(0.04723*1)+H3),IF(F26="Other Asian",EXP((0.3073*(D26^2))-(10.0155*(E26^-1))+(0.004571*E26)+(0.01408*0)-(0.06509*0)-(0.02624*1)-(0.01745*0)-(0.918*LN(C26))+(0.6488*(C26^0.5))+(0.04723*1)+H3),IF(F26="Other",EXP((0.3073*(D26^2))-(10.0155*(E26^-1))+(0.004571*E26)+(0.01408*0)-(0.06509*0)-(0.02624*0)-(0.01745*1)-(0.918*LN(C26))+(0.6488*(C26^0.5))+(0.04723*1)+H3)))))),IF(B26="Female",IF(F26="White / Unknown",EXP((0.3073*(D26^2))-(10.0155*(E26^-1))+(0.004571*E26)+(0.01408*0)-(0.06509*0)-(0.02624*0)-(0.01745*0)-(0.918*LN(C26))+(0.6488*(C26^0.5))+(0.04723*0)+H3),IF(F26="Black",EXP((0.3073*(D26^2))-(10.0155*(E26^-1))+(0.004571*E26)+(0.01408*1)-(0.06509*0)-(0.02624*0)-(0.01745*0)-(0.918*LN(C26))+(0.6488*(C26^0.5))+(0.04723*0)+H3),IF(F26="South Asian",EXP((0.3073*(D26^2))-(10.0155*(E26^-1))+(0.004571*E26)+(0.01408*0)-(0.06509*1)-(0.02624*0)-(0.01745*0)-(0.918*LN(C26))+(0.6488*(C26^0.5))+(0.04723*0)+H3),IF(F26="Other Asian",EXP((0.3073*(D26^2))-(10.0155*(E26^-1))+(0.004571*E26)+(0.01408*0)-(0.06509*0)-(0.02624*1)-(0.01745*0)-(0.918*LN(C26))+(0.6488*(C26^0.5))+(0.04723*0)+H3),IF(F26="Other",EXP((0.3073*(D26^2))-(10.0155*(E26^-1))+(0.004571*E26)+(0.01408*0)-(0.06509*0)-(0.02624*0)-(0.01745*1)-(0.918*LN(C26))+(0.6488*(C26^0.5))+(0.04723*0)+H3))))))))</f>
        <v>0</v>
      </c>
      <c r="K26" s="3">
        <f t="shared" si="5"/>
        <v>0</v>
      </c>
      <c r="L26" s="3" t="e">
        <f t="shared" si="2"/>
        <v>#DIV/0!</v>
      </c>
    </row>
    <row r="27" spans="8:16" x14ac:dyDescent="0.3">
      <c r="H27" s="4" t="b">
        <f t="shared" si="0"/>
        <v>0</v>
      </c>
      <c r="J27" s="3" t="b">
        <f>IF(B27="Male",IF(F27="White / Unknown",EXP((0.3073*(D27^2))-(10.0155*(E27^-1))+(0.004571*E27)+(0.01408*0)-(0.06509*0)-(0.02624*0)-(0.01745*0)-(0.918*LN(C27))+(0.6488*(C27^0.5))+(0.04723*1)+H3),IF(F27="Black",EXP((0.3073*(D27^2))-(10.0155*(E27^-1))+(0.004571*E27)+(0.01408*1)-(0.06509*0)-(0.02624*0)-(0.01745*0)-(0.918*LN(C27))+(0.6488*(C27^0.5))+(0.04723*1)+H3),IF(F27="South Asian",EXP((0.3073*(D27^2))-(10.0155*(E27^-1))+(0.004571*E27)+(0.01408*0)-(0.06509*1)-(0.02624*0)-(0.01745*0)-(0.918*LN(C27))+(0.6488*(C27^0.5))+(0.04723*1)+H3),IF(F27="Other Asian",EXP((0.3073*(D27^2))-(10.0155*(E27^-1))+(0.004571*E27)+(0.01408*0)-(0.06509*0)-(0.02624*1)-(0.01745*0)-(0.918*LN(C27))+(0.6488*(C27^0.5))+(0.04723*1)+H3),IF(F27="Other",EXP((0.3073*(D27^2))-(10.0155*(E27^-1))+(0.004571*E27)+(0.01408*0)-(0.06509*0)-(0.02624*0)-(0.01745*1)-(0.918*LN(C27))+(0.6488*(C27^0.5))+(0.04723*1)+H3)))))),IF(B27="Female",IF(F27="White / Unknown",EXP((0.3073*(D27^2))-(10.0155*(E27^-1))+(0.004571*E27)+(0.01408*0)-(0.06509*0)-(0.02624*0)-(0.01745*0)-(0.918*LN(C27))+(0.6488*(C27^0.5))+(0.04723*0)+H3),IF(F27="Black",EXP((0.3073*(D27^2))-(10.0155*(E27^-1))+(0.004571*E27)+(0.01408*1)-(0.06509*0)-(0.02624*0)-(0.01745*0)-(0.918*LN(C27))+(0.6488*(C27^0.5))+(0.04723*0)+H3),IF(F27="South Asian",EXP((0.3073*(D27^2))-(10.0155*(E27^-1))+(0.004571*E27)+(0.01408*0)-(0.06509*1)-(0.02624*0)-(0.01745*0)-(0.918*LN(C27))+(0.6488*(C27^0.5))+(0.04723*0)+H3),IF(F27="Other Asian",EXP((0.3073*(D27^2))-(10.0155*(E27^-1))+(0.004571*E27)+(0.01408*0)-(0.06509*0)-(0.02624*1)-(0.01745*0)-(0.918*LN(C27))+(0.6488*(C27^0.5))+(0.04723*0)+H3),IF(F27="Other",EXP((0.3073*(D27^2))-(10.0155*(E27^-1))+(0.004571*E27)+(0.01408*0)-(0.06509*0)-(0.02624*0)-(0.01745*1)-(0.918*LN(C27))+(0.6488*(C27^0.5))+(0.04723*0)+H3))))))))</f>
        <v>0</v>
      </c>
      <c r="K27" s="3">
        <f t="shared" si="5"/>
        <v>0</v>
      </c>
      <c r="L27" s="3" t="e">
        <f t="shared" si="2"/>
        <v>#DIV/0!</v>
      </c>
    </row>
    <row r="28" spans="8:16" x14ac:dyDescent="0.3">
      <c r="H28" s="4" t="b">
        <f t="shared" si="0"/>
        <v>0</v>
      </c>
      <c r="J28" s="3" t="b">
        <f>IF(B28="Male",IF(F28="White / Unknown",EXP((0.3073*(D28^2))-(10.0155*(E28^-1))+(0.004571*E28)+(0.01408*0)-(0.06509*0)-(0.02624*0)-(0.01745*0)-(0.918*LN(C28))+(0.6488*(C28^0.5))+(0.04723*1)+H3),IF(F28="Black",EXP((0.3073*(D28^2))-(10.0155*(E28^-1))+(0.004571*E28)+(0.01408*1)-(0.06509*0)-(0.02624*0)-(0.01745*0)-(0.918*LN(C28))+(0.6488*(C28^0.5))+(0.04723*1)+H3),IF(F28="South Asian",EXP((0.3073*(D28^2))-(10.0155*(E28^-1))+(0.004571*E28)+(0.01408*0)-(0.06509*1)-(0.02624*0)-(0.01745*0)-(0.918*LN(C28))+(0.6488*(C28^0.5))+(0.04723*1)+H3),IF(F28="Other Asian",EXP((0.3073*(D28^2))-(10.0155*(E28^-1))+(0.004571*E28)+(0.01408*0)-(0.06509*0)-(0.02624*1)-(0.01745*0)-(0.918*LN(C28))+(0.6488*(C28^0.5))+(0.04723*1)+H3),IF(F28="Other",EXP((0.3073*(D28^2))-(10.0155*(E28^-1))+(0.004571*E28)+(0.01408*0)-(0.06509*0)-(0.02624*0)-(0.01745*1)-(0.918*LN(C28))+(0.6488*(C28^0.5))+(0.04723*1)+H3)))))),IF(B28="Female",IF(F28="White / Unknown",EXP((0.3073*(D28^2))-(10.0155*(E28^-1))+(0.004571*E28)+(0.01408*0)-(0.06509*0)-(0.02624*0)-(0.01745*0)-(0.918*LN(C28))+(0.6488*(C28^0.5))+(0.04723*0)+H3),IF(F28="Black",EXP((0.3073*(D28^2))-(10.0155*(E28^-1))+(0.004571*E28)+(0.01408*1)-(0.06509*0)-(0.02624*0)-(0.01745*0)-(0.918*LN(C28))+(0.6488*(C28^0.5))+(0.04723*0)+H3),IF(F28="South Asian",EXP((0.3073*(D28^2))-(10.0155*(E28^-1))+(0.004571*E28)+(0.01408*0)-(0.06509*1)-(0.02624*0)-(0.01745*0)-(0.918*LN(C28))+(0.6488*(C28^0.5))+(0.04723*0)+H3),IF(F28="Other Asian",EXP((0.3073*(D28^2))-(10.0155*(E28^-1))+(0.004571*E28)+(0.01408*0)-(0.06509*0)-(0.02624*1)-(0.01745*0)-(0.918*LN(C28))+(0.6488*(C28^0.5))+(0.04723*0)+H3),IF(F28="Other",EXP((0.3073*(D28^2))-(10.0155*(E28^-1))+(0.004571*E28)+(0.01408*0)-(0.06509*0)-(0.02624*0)-(0.01745*1)-(0.918*LN(C28))+(0.6488*(C28^0.5))+(0.04723*0)+H3))))))))</f>
        <v>0</v>
      </c>
      <c r="K28" s="3">
        <f t="shared" si="5"/>
        <v>0</v>
      </c>
      <c r="L28" s="3" t="e">
        <f t="shared" si="2"/>
        <v>#DIV/0!</v>
      </c>
    </row>
    <row r="29" spans="8:16" x14ac:dyDescent="0.3">
      <c r="H29" s="4" t="b">
        <f t="shared" si="0"/>
        <v>0</v>
      </c>
      <c r="J29" s="3" t="b">
        <f>IF(B29="Male",IF(F29="White / Unknown",EXP((0.3073*(D29^2))-(10.0155*(E29^-1))+(0.004571*E29)+(0.01408*0)-(0.06509*0)-(0.02624*0)-(0.01745*0)-(0.918*LN(C29))+(0.6488*(C29^0.5))+(0.04723*1)+H3),IF(F29="Black",EXP((0.3073*(D29^2))-(10.0155*(E29^-1))+(0.004571*E29)+(0.01408*1)-(0.06509*0)-(0.02624*0)-(0.01745*0)-(0.918*LN(C29))+(0.6488*(C29^0.5))+(0.04723*1)+H3),IF(F29="South Asian",EXP((0.3073*(D29^2))-(10.0155*(E29^-1))+(0.004571*E29)+(0.01408*0)-(0.06509*1)-(0.02624*0)-(0.01745*0)-(0.918*LN(C29))+(0.6488*(C29^0.5))+(0.04723*1)+H3),IF(F29="Other Asian",EXP((0.3073*(D29^2))-(10.0155*(E29^-1))+(0.004571*E29)+(0.01408*0)-(0.06509*0)-(0.02624*1)-(0.01745*0)-(0.918*LN(C29))+(0.6488*(C29^0.5))+(0.04723*1)+H3),IF(F29="Other",EXP((0.3073*(D29^2))-(10.0155*(E29^-1))+(0.004571*E29)+(0.01408*0)-(0.06509*0)-(0.02624*0)-(0.01745*1)-(0.918*LN(C29))+(0.6488*(C29^0.5))+(0.04723*1)+H3)))))),IF(B29="Female",IF(F29="White / Unknown",EXP((0.3073*(D29^2))-(10.0155*(E29^-1))+(0.004571*E29)+(0.01408*0)-(0.06509*0)-(0.02624*0)-(0.01745*0)-(0.918*LN(C29))+(0.6488*(C29^0.5))+(0.04723*0)+H3),IF(F29="Black",EXP((0.3073*(D29^2))-(10.0155*(E29^-1))+(0.004571*E29)+(0.01408*1)-(0.06509*0)-(0.02624*0)-(0.01745*0)-(0.918*LN(C29))+(0.6488*(C29^0.5))+(0.04723*0)+H3),IF(F29="South Asian",EXP((0.3073*(D29^2))-(10.0155*(E29^-1))+(0.004571*E29)+(0.01408*0)-(0.06509*1)-(0.02624*0)-(0.01745*0)-(0.918*LN(C29))+(0.6488*(C29^0.5))+(0.04723*0)+H3),IF(F29="Other Asian",EXP((0.3073*(D29^2))-(10.0155*(E29^-1))+(0.004571*E29)+(0.01408*0)-(0.06509*0)-(0.02624*1)-(0.01745*0)-(0.918*LN(C29))+(0.6488*(C29^0.5))+(0.04723*0)+H3),IF(F29="Other",EXP((0.3073*(D29^2))-(10.0155*(E29^-1))+(0.004571*E29)+(0.01408*0)-(0.06509*0)-(0.02624*0)-(0.01745*1)-(0.918*LN(C29))+(0.6488*(C29^0.5))+(0.04723*0)+H3))))))))</f>
        <v>0</v>
      </c>
      <c r="K29" s="3">
        <f t="shared" si="5"/>
        <v>0</v>
      </c>
      <c r="L29" s="3" t="e">
        <f t="shared" si="2"/>
        <v>#DIV/0!</v>
      </c>
    </row>
    <row r="30" spans="8:16" x14ac:dyDescent="0.3">
      <c r="H30" s="4" t="b">
        <f t="shared" si="0"/>
        <v>0</v>
      </c>
      <c r="J30" s="3" t="b">
        <f>IF(B30="Male",IF(F30="White / Unknown",EXP((0.3073*(D30^2))-(10.0155*(E30^-1))+(0.004571*E30)+(0.01408*0)-(0.06509*0)-(0.02624*0)-(0.01745*0)-(0.918*LN(C30))+(0.6488*(C30^0.5))+(0.04723*1)+H3),IF(F30="Black",EXP((0.3073*(D30^2))-(10.0155*(E30^-1))+(0.004571*E30)+(0.01408*1)-(0.06509*0)-(0.02624*0)-(0.01745*0)-(0.918*LN(C30))+(0.6488*(C30^0.5))+(0.04723*1)+H3),IF(F30="South Asian",EXP((0.3073*(D30^2))-(10.0155*(E30^-1))+(0.004571*E30)+(0.01408*0)-(0.06509*1)-(0.02624*0)-(0.01745*0)-(0.918*LN(C30))+(0.6488*(C30^0.5))+(0.04723*1)+H3),IF(F30="Other Asian",EXP((0.3073*(D30^2))-(10.0155*(E30^-1))+(0.004571*E30)+(0.01408*0)-(0.06509*0)-(0.02624*1)-(0.01745*0)-(0.918*LN(C30))+(0.6488*(C30^0.5))+(0.04723*1)+H3),IF(F30="Other",EXP((0.3073*(D30^2))-(10.0155*(E30^-1))+(0.004571*E30)+(0.01408*0)-(0.06509*0)-(0.02624*0)-(0.01745*1)-(0.918*LN(C30))+(0.6488*(C30^0.5))+(0.04723*1)+H3)))))),IF(B30="Female",IF(F30="White / Unknown",EXP((0.3073*(D30^2))-(10.0155*(E30^-1))+(0.004571*E30)+(0.01408*0)-(0.06509*0)-(0.02624*0)-(0.01745*0)-(0.918*LN(C30))+(0.6488*(C30^0.5))+(0.04723*0)+H3),IF(F30="Black",EXP((0.3073*(D30^2))-(10.0155*(E30^-1))+(0.004571*E30)+(0.01408*1)-(0.06509*0)-(0.02624*0)-(0.01745*0)-(0.918*LN(C30))+(0.6488*(C30^0.5))+(0.04723*0)+H3),IF(F30="South Asian",EXP((0.3073*(D30^2))-(10.0155*(E30^-1))+(0.004571*E30)+(0.01408*0)-(0.06509*1)-(0.02624*0)-(0.01745*0)-(0.918*LN(C30))+(0.6488*(C30^0.5))+(0.04723*0)+H3),IF(F30="Other Asian",EXP((0.3073*(D30^2))-(10.0155*(E30^-1))+(0.004571*E30)+(0.01408*0)-(0.06509*0)-(0.02624*1)-(0.01745*0)-(0.918*LN(C30))+(0.6488*(C30^0.5))+(0.04723*0)+H3),IF(F30="Other",EXP((0.3073*(D30^2))-(10.0155*(E30^-1))+(0.004571*E30)+(0.01408*0)-(0.06509*0)-(0.02624*0)-(0.01745*1)-(0.918*LN(C30))+(0.6488*(C30^0.5))+(0.04723*0)+H3))))))))</f>
        <v>0</v>
      </c>
      <c r="K30" s="3">
        <f t="shared" si="5"/>
        <v>0</v>
      </c>
      <c r="L30" s="3" t="e">
        <f t="shared" si="2"/>
        <v>#DIV/0!</v>
      </c>
    </row>
    <row r="31" spans="8:16" x14ac:dyDescent="0.3">
      <c r="H31" s="4" t="b">
        <f t="shared" si="0"/>
        <v>0</v>
      </c>
      <c r="J31" s="3" t="b">
        <f>IF(B31="Male",IF(F31="White / Unknown",EXP((0.3073*(D31^2))-(10.0155*(E31^-1))+(0.004571*E31)+(0.01408*0)-(0.06509*0)-(0.02624*0)-(0.01745*0)-(0.918*LN(C31))+(0.6488*(C31^0.5))+(0.04723*1)+H3),IF(F31="Black",EXP((0.3073*(D31^2))-(10.0155*(E31^-1))+(0.004571*E31)+(0.01408*1)-(0.06509*0)-(0.02624*0)-(0.01745*0)-(0.918*LN(C31))+(0.6488*(C31^0.5))+(0.04723*1)+H3),IF(F31="South Asian",EXP((0.3073*(D31^2))-(10.0155*(E31^-1))+(0.004571*E31)+(0.01408*0)-(0.06509*1)-(0.02624*0)-(0.01745*0)-(0.918*LN(C31))+(0.6488*(C31^0.5))+(0.04723*1)+H3),IF(F31="Other Asian",EXP((0.3073*(D31^2))-(10.0155*(E31^-1))+(0.004571*E31)+(0.01408*0)-(0.06509*0)-(0.02624*1)-(0.01745*0)-(0.918*LN(C31))+(0.6488*(C31^0.5))+(0.04723*1)+H3),IF(F31="Other",EXP((0.3073*(D31^2))-(10.0155*(E31^-1))+(0.004571*E31)+(0.01408*0)-(0.06509*0)-(0.02624*0)-(0.01745*1)-(0.918*LN(C31))+(0.6488*(C31^0.5))+(0.04723*1)+H3)))))),IF(B31="Female",IF(F31="White / Unknown",EXP((0.3073*(D31^2))-(10.0155*(E31^-1))+(0.004571*E31)+(0.01408*0)-(0.06509*0)-(0.02624*0)-(0.01745*0)-(0.918*LN(C31))+(0.6488*(C31^0.5))+(0.04723*0)+H3),IF(F31="Black",EXP((0.3073*(D31^2))-(10.0155*(E31^-1))+(0.004571*E31)+(0.01408*1)-(0.06509*0)-(0.02624*0)-(0.01745*0)-(0.918*LN(C31))+(0.6488*(C31^0.5))+(0.04723*0)+H3),IF(F31="South Asian",EXP((0.3073*(D31^2))-(10.0155*(E31^-1))+(0.004571*E31)+(0.01408*0)-(0.06509*1)-(0.02624*0)-(0.01745*0)-(0.918*LN(C31))+(0.6488*(C31^0.5))+(0.04723*0)+H3),IF(F31="Other Asian",EXP((0.3073*(D31^2))-(10.0155*(E31^-1))+(0.004571*E31)+(0.01408*0)-(0.06509*0)-(0.02624*1)-(0.01745*0)-(0.918*LN(C31))+(0.6488*(C31^0.5))+(0.04723*0)+H3),IF(F31="Other",EXP((0.3073*(D31^2))-(10.0155*(E31^-1))+(0.004571*E31)+(0.01408*0)-(0.06509*0)-(0.02624*0)-(0.01745*1)-(0.918*LN(C31))+(0.6488*(C31^0.5))+(0.04723*0)+H3))))))))</f>
        <v>0</v>
      </c>
      <c r="K31" s="3">
        <f t="shared" si="5"/>
        <v>0</v>
      </c>
      <c r="L31" s="3" t="e">
        <f t="shared" si="2"/>
        <v>#DIV/0!</v>
      </c>
    </row>
    <row r="32" spans="8:16" x14ac:dyDescent="0.3">
      <c r="H32" s="4" t="b">
        <f t="shared" si="0"/>
        <v>0</v>
      </c>
      <c r="J32" s="3" t="b">
        <f>IF(B32="Male",IF(F32="White / Unknown",EXP((0.3073*(D32^2))-(10.0155*(E32^-1))+(0.004571*E32)+(0.01408*0)-(0.06509*0)-(0.02624*0)-(0.01745*0)-(0.918*LN(C32))+(0.6488*(C32^0.5))+(0.04723*1)+H4),IF(F32="Black",EXP((0.3073*(D32^2))-(10.0155*(E32^-1))+(0.004571*E32)+(0.01408*1)-(0.06509*0)-(0.02624*0)-(0.01745*0)-(0.918*LN(C32))+(0.6488*(C32^0.5))+(0.04723*1)+H4),IF(F32="South Asian",EXP((0.3073*(D32^2))-(10.0155*(E32^-1))+(0.004571*E32)+(0.01408*0)-(0.06509*1)-(0.02624*0)-(0.01745*0)-(0.918*LN(C32))+(0.6488*(C32^0.5))+(0.04723*1)+H4),IF(F32="Other Asian",EXP((0.3073*(D32^2))-(10.0155*(E32^-1))+(0.004571*E32)+(0.01408*0)-(0.06509*0)-(0.02624*1)-(0.01745*0)-(0.918*LN(C32))+(0.6488*(C32^0.5))+(0.04723*1)+H4),IF(F32="Other",EXP((0.3073*(D32^2))-(10.0155*(E32^-1))+(0.004571*E32)+(0.01408*0)-(0.06509*0)-(0.02624*0)-(0.01745*1)-(0.918*LN(C32))+(0.6488*(C32^0.5))+(0.04723*1)+H4)))))),IF(B32="Female",IF(F32="White / Unknown",EXP((0.3073*(D32^2))-(10.0155*(E32^-1))+(0.004571*E32)+(0.01408*0)-(0.06509*0)-(0.02624*0)-(0.01745*0)-(0.918*LN(C32))+(0.6488*(C32^0.5))+(0.04723*0)+H4),IF(F32="Black",EXP((0.3073*(D32^2))-(10.0155*(E32^-1))+(0.004571*E32)+(0.01408*1)-(0.06509*0)-(0.02624*0)-(0.01745*0)-(0.918*LN(C32))+(0.6488*(C32^0.5))+(0.04723*0)+H4),IF(F32="South Asian",EXP((0.3073*(D32^2))-(10.0155*(E32^-1))+(0.004571*E32)+(0.01408*0)-(0.06509*1)-(0.02624*0)-(0.01745*0)-(0.918*LN(C32))+(0.6488*(C32^0.5))+(0.04723*0)+H4),IF(F32="Other Asian",EXP((0.3073*(D32^2))-(10.0155*(E32^-1))+(0.004571*E32)+(0.01408*0)-(0.06509*0)-(0.02624*1)-(0.01745*0)-(0.918*LN(C32))+(0.6488*(C32^0.5))+(0.04723*0)+H4),IF(F32="Other",EXP((0.3073*(D32^2))-(10.0155*(E32^-1))+(0.004571*E32)+(0.01408*0)-(0.06509*0)-(0.02624*0)-(0.01745*1)-(0.918*LN(C32))+(0.6488*(C32^0.5))+(0.04723*0)+H4))))))))</f>
        <v>0</v>
      </c>
      <c r="K32" s="3">
        <f t="shared" si="5"/>
        <v>0</v>
      </c>
      <c r="L32" s="3" t="e">
        <f t="shared" si="2"/>
        <v>#DIV/0!</v>
      </c>
    </row>
    <row r="33" spans="8:12" x14ac:dyDescent="0.3">
      <c r="H33" s="4" t="b">
        <f t="shared" si="0"/>
        <v>0</v>
      </c>
      <c r="J33" s="3" t="b">
        <f t="shared" ref="J33:J96" si="6">IF(B33="Male",IF(F33="White / Unknown",EXP((0.3073*(D33^2))-(10.0155*(E33^-1))+(0.004571*E33)+(0.01408*0)-(0.06509*0)-(0.02624*0)-(0.01745*0)-(0.918*LN(C33))+(0.6488*(C33^0.5))+(0.04723*1)+H5),IF(F33="Black",EXP((0.3073*(D33^2))-(10.0155*(E33^-1))+(0.004571*E33)+(0.01408*1)-(0.06509*0)-(0.02624*0)-(0.01745*0)-(0.918*LN(C33))+(0.6488*(C33^0.5))+(0.04723*1)+H5),IF(F33="South Asian",EXP((0.3073*(D33^2))-(10.0155*(E33^-1))+(0.004571*E33)+(0.01408*0)-(0.06509*1)-(0.02624*0)-(0.01745*0)-(0.918*LN(C33))+(0.6488*(C33^0.5))+(0.04723*1)+H5),IF(F33="Other Asian",EXP((0.3073*(D33^2))-(10.0155*(E33^-1))+(0.004571*E33)+(0.01408*0)-(0.06509*0)-(0.02624*1)-(0.01745*0)-(0.918*LN(C33))+(0.6488*(C33^0.5))+(0.04723*1)+H5),IF(F33="Other",EXP((0.3073*(D33^2))-(10.0155*(E33^-1))+(0.004571*E33)+(0.01408*0)-(0.06509*0)-(0.02624*0)-(0.01745*1)-(0.918*LN(C33))+(0.6488*(C33^0.5))+(0.04723*1)+H5)))))),IF(B33="Female",IF(F33="White / Unknown",EXP((0.3073*(D33^2))-(10.0155*(E33^-1))+(0.004571*E33)+(0.01408*0)-(0.06509*0)-(0.02624*0)-(0.01745*0)-(0.918*LN(C33))+(0.6488*(C33^0.5))+(0.04723*0)+H5),IF(F33="Black",EXP((0.3073*(D33^2))-(10.0155*(E33^-1))+(0.004571*E33)+(0.01408*1)-(0.06509*0)-(0.02624*0)-(0.01745*0)-(0.918*LN(C33))+(0.6488*(C33^0.5))+(0.04723*0)+H5),IF(F33="South Asian",EXP((0.3073*(D33^2))-(10.0155*(E33^-1))+(0.004571*E33)+(0.01408*0)-(0.06509*1)-(0.02624*0)-(0.01745*0)-(0.918*LN(C33))+(0.6488*(C33^0.5))+(0.04723*0)+H5),IF(F33="Other Asian",EXP((0.3073*(D33^2))-(10.0155*(E33^-1))+(0.004571*E33)+(0.01408*0)-(0.06509*0)-(0.02624*1)-(0.01745*0)-(0.918*LN(C33))+(0.6488*(C33^0.5))+(0.04723*0)+H5),IF(F33="Other",EXP((0.3073*(D33^2))-(10.0155*(E33^-1))+(0.004571*E33)+(0.01408*0)-(0.06509*0)-(0.02624*0)-(0.01745*1)-(0.918*LN(C33))+(0.6488*(C33^0.5))+(0.04723*0)+H5))))))))</f>
        <v>0</v>
      </c>
      <c r="K33" s="3">
        <f t="shared" ref="K33:K96" si="7">E33-J33</f>
        <v>0</v>
      </c>
      <c r="L33" s="3" t="e">
        <f t="shared" ref="L33:L96" si="8">(K33/E33)*100</f>
        <v>#DIV/0!</v>
      </c>
    </row>
    <row r="34" spans="8:12" x14ac:dyDescent="0.3">
      <c r="H34" s="4" t="b">
        <f t="shared" si="0"/>
        <v>0</v>
      </c>
      <c r="J34" s="3" t="b">
        <f t="shared" si="6"/>
        <v>0</v>
      </c>
      <c r="K34" s="3">
        <f t="shared" si="7"/>
        <v>0</v>
      </c>
      <c r="L34" s="3" t="e">
        <f t="shared" si="8"/>
        <v>#DIV/0!</v>
      </c>
    </row>
    <row r="35" spans="8:12" x14ac:dyDescent="0.3">
      <c r="H35" s="4" t="b">
        <f t="shared" si="0"/>
        <v>0</v>
      </c>
      <c r="J35" s="3" t="b">
        <f t="shared" si="6"/>
        <v>0</v>
      </c>
      <c r="K35" s="3">
        <f t="shared" si="7"/>
        <v>0</v>
      </c>
      <c r="L35" s="3" t="e">
        <f t="shared" si="8"/>
        <v>#DIV/0!</v>
      </c>
    </row>
    <row r="36" spans="8:12" x14ac:dyDescent="0.3">
      <c r="H36" s="4" t="b">
        <f t="shared" si="0"/>
        <v>0</v>
      </c>
      <c r="J36" s="3" t="b">
        <f t="shared" si="6"/>
        <v>0</v>
      </c>
      <c r="K36" s="3">
        <f t="shared" si="7"/>
        <v>0</v>
      </c>
      <c r="L36" s="3" t="e">
        <f t="shared" si="8"/>
        <v>#DIV/0!</v>
      </c>
    </row>
    <row r="37" spans="8:12" x14ac:dyDescent="0.3">
      <c r="H37" s="4" t="b">
        <f t="shared" si="0"/>
        <v>0</v>
      </c>
      <c r="J37" s="3" t="b">
        <f t="shared" si="6"/>
        <v>0</v>
      </c>
      <c r="K37" s="3">
        <f t="shared" si="7"/>
        <v>0</v>
      </c>
      <c r="L37" s="3" t="e">
        <f t="shared" si="8"/>
        <v>#DIV/0!</v>
      </c>
    </row>
    <row r="38" spans="8:12" x14ac:dyDescent="0.3">
      <c r="H38" s="4" t="b">
        <f t="shared" si="0"/>
        <v>0</v>
      </c>
      <c r="J38" s="3" t="b">
        <f t="shared" si="6"/>
        <v>0</v>
      </c>
      <c r="K38" s="3">
        <f t="shared" si="7"/>
        <v>0</v>
      </c>
      <c r="L38" s="3" t="e">
        <f t="shared" si="8"/>
        <v>#DIV/0!</v>
      </c>
    </row>
    <row r="39" spans="8:12" x14ac:dyDescent="0.3">
      <c r="H39" s="4" t="b">
        <f t="shared" si="0"/>
        <v>0</v>
      </c>
      <c r="J39" s="3" t="b">
        <f t="shared" si="6"/>
        <v>0</v>
      </c>
      <c r="K39" s="3">
        <f t="shared" si="7"/>
        <v>0</v>
      </c>
      <c r="L39" s="3" t="e">
        <f t="shared" si="8"/>
        <v>#DIV/0!</v>
      </c>
    </row>
    <row r="40" spans="8:12" x14ac:dyDescent="0.3">
      <c r="H40" s="4" t="b">
        <f t="shared" si="0"/>
        <v>0</v>
      </c>
      <c r="J40" s="3" t="b">
        <f t="shared" si="6"/>
        <v>0</v>
      </c>
      <c r="K40" s="3">
        <f t="shared" si="7"/>
        <v>0</v>
      </c>
      <c r="L40" s="3" t="e">
        <f t="shared" si="8"/>
        <v>#DIV/0!</v>
      </c>
    </row>
    <row r="41" spans="8:12" x14ac:dyDescent="0.3">
      <c r="H41" s="4" t="b">
        <f t="shared" si="0"/>
        <v>0</v>
      </c>
      <c r="J41" s="3" t="b">
        <f t="shared" si="6"/>
        <v>0</v>
      </c>
      <c r="K41" s="3">
        <f t="shared" si="7"/>
        <v>0</v>
      </c>
      <c r="L41" s="3" t="e">
        <f t="shared" si="8"/>
        <v>#DIV/0!</v>
      </c>
    </row>
    <row r="42" spans="8:12" x14ac:dyDescent="0.3">
      <c r="H42" s="4" t="b">
        <f t="shared" si="0"/>
        <v>0</v>
      </c>
      <c r="J42" s="3" t="b">
        <f t="shared" si="6"/>
        <v>0</v>
      </c>
      <c r="K42" s="3">
        <f t="shared" si="7"/>
        <v>0</v>
      </c>
      <c r="L42" s="3" t="e">
        <f t="shared" si="8"/>
        <v>#DIV/0!</v>
      </c>
    </row>
    <row r="43" spans="8:12" x14ac:dyDescent="0.3">
      <c r="H43" s="4" t="b">
        <f t="shared" si="0"/>
        <v>0</v>
      </c>
      <c r="J43" s="3" t="b">
        <f t="shared" si="6"/>
        <v>0</v>
      </c>
      <c r="K43" s="3">
        <f t="shared" si="7"/>
        <v>0</v>
      </c>
      <c r="L43" s="3" t="e">
        <f t="shared" si="8"/>
        <v>#DIV/0!</v>
      </c>
    </row>
    <row r="44" spans="8:12" x14ac:dyDescent="0.3">
      <c r="H44" s="4" t="b">
        <f t="shared" si="0"/>
        <v>0</v>
      </c>
      <c r="J44" s="3" t="b">
        <f t="shared" si="6"/>
        <v>0</v>
      </c>
      <c r="K44" s="3">
        <f t="shared" si="7"/>
        <v>0</v>
      </c>
      <c r="L44" s="3" t="e">
        <f t="shared" si="8"/>
        <v>#DIV/0!</v>
      </c>
    </row>
    <row r="45" spans="8:12" x14ac:dyDescent="0.3">
      <c r="H45" s="4" t="b">
        <f t="shared" si="0"/>
        <v>0</v>
      </c>
      <c r="J45" s="3" t="b">
        <f t="shared" si="6"/>
        <v>0</v>
      </c>
      <c r="K45" s="3">
        <f t="shared" si="7"/>
        <v>0</v>
      </c>
      <c r="L45" s="3" t="e">
        <f t="shared" si="8"/>
        <v>#DIV/0!</v>
      </c>
    </row>
    <row r="46" spans="8:12" x14ac:dyDescent="0.3">
      <c r="H46" s="4" t="b">
        <f t="shared" si="0"/>
        <v>0</v>
      </c>
      <c r="J46" s="3" t="b">
        <f t="shared" si="6"/>
        <v>0</v>
      </c>
      <c r="K46" s="3">
        <f t="shared" si="7"/>
        <v>0</v>
      </c>
      <c r="L46" s="3" t="e">
        <f t="shared" si="8"/>
        <v>#DIV/0!</v>
      </c>
    </row>
    <row r="47" spans="8:12" x14ac:dyDescent="0.3">
      <c r="H47" s="4" t="b">
        <f t="shared" si="0"/>
        <v>0</v>
      </c>
      <c r="J47" s="3" t="b">
        <f t="shared" si="6"/>
        <v>0</v>
      </c>
      <c r="K47" s="3">
        <f t="shared" si="7"/>
        <v>0</v>
      </c>
      <c r="L47" s="3" t="e">
        <f t="shared" si="8"/>
        <v>#DIV/0!</v>
      </c>
    </row>
    <row r="48" spans="8:12" x14ac:dyDescent="0.3">
      <c r="H48" s="4" t="b">
        <f t="shared" si="0"/>
        <v>0</v>
      </c>
      <c r="J48" s="3" t="b">
        <f t="shared" si="6"/>
        <v>0</v>
      </c>
      <c r="K48" s="3">
        <f t="shared" si="7"/>
        <v>0</v>
      </c>
      <c r="L48" s="3" t="e">
        <f t="shared" si="8"/>
        <v>#DIV/0!</v>
      </c>
    </row>
    <row r="49" spans="8:12" x14ac:dyDescent="0.3">
      <c r="H49" s="4" t="b">
        <f t="shared" si="0"/>
        <v>0</v>
      </c>
      <c r="J49" s="3" t="b">
        <f t="shared" si="6"/>
        <v>0</v>
      </c>
      <c r="K49" s="3">
        <f t="shared" si="7"/>
        <v>0</v>
      </c>
      <c r="L49" s="3" t="e">
        <f t="shared" si="8"/>
        <v>#DIV/0!</v>
      </c>
    </row>
    <row r="50" spans="8:12" x14ac:dyDescent="0.3">
      <c r="H50" s="4" t="b">
        <f t="shared" si="0"/>
        <v>0</v>
      </c>
      <c r="J50" s="3" t="b">
        <f t="shared" si="6"/>
        <v>0</v>
      </c>
      <c r="K50" s="3">
        <f t="shared" si="7"/>
        <v>0</v>
      </c>
      <c r="L50" s="3" t="e">
        <f t="shared" si="8"/>
        <v>#DIV/0!</v>
      </c>
    </row>
    <row r="51" spans="8:12" x14ac:dyDescent="0.3">
      <c r="H51" s="4" t="b">
        <f t="shared" si="0"/>
        <v>0</v>
      </c>
      <c r="J51" s="3" t="b">
        <f t="shared" si="6"/>
        <v>0</v>
      </c>
      <c r="K51" s="3">
        <f t="shared" si="7"/>
        <v>0</v>
      </c>
      <c r="L51" s="3" t="e">
        <f t="shared" si="8"/>
        <v>#DIV/0!</v>
      </c>
    </row>
    <row r="52" spans="8:12" x14ac:dyDescent="0.3">
      <c r="H52" s="4" t="b">
        <f t="shared" si="0"/>
        <v>0</v>
      </c>
      <c r="J52" s="3" t="b">
        <f t="shared" si="6"/>
        <v>0</v>
      </c>
      <c r="K52" s="3">
        <f t="shared" si="7"/>
        <v>0</v>
      </c>
      <c r="L52" s="3" t="e">
        <f t="shared" si="8"/>
        <v>#DIV/0!</v>
      </c>
    </row>
    <row r="53" spans="8:12" x14ac:dyDescent="0.3">
      <c r="H53" s="4" t="b">
        <f t="shared" si="0"/>
        <v>0</v>
      </c>
      <c r="J53" s="3" t="b">
        <f t="shared" si="6"/>
        <v>0</v>
      </c>
      <c r="K53" s="3">
        <f t="shared" si="7"/>
        <v>0</v>
      </c>
      <c r="L53" s="3" t="e">
        <f t="shared" si="8"/>
        <v>#DIV/0!</v>
      </c>
    </row>
    <row r="54" spans="8:12" x14ac:dyDescent="0.3">
      <c r="H54" s="4" t="b">
        <f t="shared" si="0"/>
        <v>0</v>
      </c>
      <c r="J54" s="3" t="b">
        <f t="shared" si="6"/>
        <v>0</v>
      </c>
      <c r="K54" s="3">
        <f t="shared" si="7"/>
        <v>0</v>
      </c>
      <c r="L54" s="3" t="e">
        <f t="shared" si="8"/>
        <v>#DIV/0!</v>
      </c>
    </row>
    <row r="55" spans="8:12" x14ac:dyDescent="0.3">
      <c r="H55" s="4" t="b">
        <f t="shared" si="0"/>
        <v>0</v>
      </c>
      <c r="J55" s="3" t="b">
        <f t="shared" si="6"/>
        <v>0</v>
      </c>
      <c r="K55" s="3">
        <f t="shared" si="7"/>
        <v>0</v>
      </c>
      <c r="L55" s="3" t="e">
        <f t="shared" si="8"/>
        <v>#DIV/0!</v>
      </c>
    </row>
    <row r="56" spans="8:12" x14ac:dyDescent="0.3">
      <c r="H56" s="4" t="b">
        <f t="shared" si="0"/>
        <v>0</v>
      </c>
      <c r="J56" s="3" t="b">
        <f t="shared" si="6"/>
        <v>0</v>
      </c>
      <c r="K56" s="3">
        <f t="shared" si="7"/>
        <v>0</v>
      </c>
      <c r="L56" s="3" t="e">
        <f t="shared" si="8"/>
        <v>#DIV/0!</v>
      </c>
    </row>
    <row r="57" spans="8:12" x14ac:dyDescent="0.3">
      <c r="H57" s="4" t="b">
        <f t="shared" si="0"/>
        <v>0</v>
      </c>
      <c r="J57" s="3" t="b">
        <f t="shared" si="6"/>
        <v>0</v>
      </c>
      <c r="K57" s="3">
        <f t="shared" si="7"/>
        <v>0</v>
      </c>
      <c r="L57" s="3" t="e">
        <f t="shared" si="8"/>
        <v>#DIV/0!</v>
      </c>
    </row>
    <row r="58" spans="8:12" x14ac:dyDescent="0.3">
      <c r="H58" s="4" t="b">
        <f t="shared" si="0"/>
        <v>0</v>
      </c>
      <c r="J58" s="3" t="b">
        <f t="shared" si="6"/>
        <v>0</v>
      </c>
      <c r="K58" s="3">
        <f t="shared" si="7"/>
        <v>0</v>
      </c>
      <c r="L58" s="3" t="e">
        <f t="shared" si="8"/>
        <v>#DIV/0!</v>
      </c>
    </row>
    <row r="59" spans="8:12" x14ac:dyDescent="0.3">
      <c r="H59" s="4" t="b">
        <f t="shared" si="0"/>
        <v>0</v>
      </c>
      <c r="J59" s="3" t="b">
        <f t="shared" si="6"/>
        <v>0</v>
      </c>
      <c r="K59" s="3">
        <f t="shared" si="7"/>
        <v>0</v>
      </c>
      <c r="L59" s="3" t="e">
        <f t="shared" si="8"/>
        <v>#DIV/0!</v>
      </c>
    </row>
    <row r="60" spans="8:12" x14ac:dyDescent="0.3">
      <c r="H60" s="4" t="b">
        <f t="shared" si="0"/>
        <v>0</v>
      </c>
      <c r="J60" s="3" t="b">
        <f t="shared" si="6"/>
        <v>0</v>
      </c>
      <c r="K60" s="3">
        <f t="shared" si="7"/>
        <v>0</v>
      </c>
      <c r="L60" s="3" t="e">
        <f t="shared" si="8"/>
        <v>#DIV/0!</v>
      </c>
    </row>
    <row r="61" spans="8:12" x14ac:dyDescent="0.3">
      <c r="H61" s="4" t="b">
        <f t="shared" si="0"/>
        <v>0</v>
      </c>
      <c r="J61" s="3" t="b">
        <f t="shared" si="6"/>
        <v>0</v>
      </c>
      <c r="K61" s="3">
        <f t="shared" si="7"/>
        <v>0</v>
      </c>
      <c r="L61" s="3" t="e">
        <f t="shared" si="8"/>
        <v>#DIV/0!</v>
      </c>
    </row>
    <row r="62" spans="8:12" x14ac:dyDescent="0.3">
      <c r="H62" s="4" t="b">
        <f t="shared" si="0"/>
        <v>0</v>
      </c>
      <c r="J62" s="3" t="b">
        <f t="shared" si="6"/>
        <v>0</v>
      </c>
      <c r="K62" s="3">
        <f t="shared" si="7"/>
        <v>0</v>
      </c>
      <c r="L62" s="3" t="e">
        <f t="shared" si="8"/>
        <v>#DIV/0!</v>
      </c>
    </row>
    <row r="63" spans="8:12" x14ac:dyDescent="0.3">
      <c r="H63" s="4" t="b">
        <f t="shared" si="0"/>
        <v>0</v>
      </c>
      <c r="J63" s="3" t="b">
        <f t="shared" si="6"/>
        <v>0</v>
      </c>
      <c r="K63" s="3">
        <f t="shared" si="7"/>
        <v>0</v>
      </c>
      <c r="L63" s="3" t="e">
        <f t="shared" si="8"/>
        <v>#DIV/0!</v>
      </c>
    </row>
    <row r="64" spans="8:12" x14ac:dyDescent="0.3">
      <c r="H64" s="4" t="b">
        <f t="shared" si="0"/>
        <v>0</v>
      </c>
      <c r="J64" s="3" t="b">
        <f t="shared" si="6"/>
        <v>0</v>
      </c>
      <c r="K64" s="3">
        <f t="shared" si="7"/>
        <v>0</v>
      </c>
      <c r="L64" s="3" t="e">
        <f t="shared" si="8"/>
        <v>#DIV/0!</v>
      </c>
    </row>
    <row r="65" spans="8:12" x14ac:dyDescent="0.3">
      <c r="H65" s="4" t="b">
        <f t="shared" si="0"/>
        <v>0</v>
      </c>
      <c r="J65" s="3" t="b">
        <f t="shared" si="6"/>
        <v>0</v>
      </c>
      <c r="K65" s="3">
        <f t="shared" si="7"/>
        <v>0</v>
      </c>
      <c r="L65" s="3" t="e">
        <f t="shared" si="8"/>
        <v>#DIV/0!</v>
      </c>
    </row>
    <row r="66" spans="8:12" x14ac:dyDescent="0.3">
      <c r="H66" s="4" t="b">
        <f t="shared" si="0"/>
        <v>0</v>
      </c>
      <c r="J66" s="3" t="b">
        <f t="shared" si="6"/>
        <v>0</v>
      </c>
      <c r="K66" s="3">
        <f t="shared" si="7"/>
        <v>0</v>
      </c>
      <c r="L66" s="3" t="e">
        <f t="shared" si="8"/>
        <v>#DIV/0!</v>
      </c>
    </row>
    <row r="67" spans="8:12" x14ac:dyDescent="0.3">
      <c r="H67" s="4" t="b">
        <f t="shared" ref="H67:H100" si="9">IF(A67="Australia",P$3,IF(A67="Austria",P$4,IF(A67="Bangladesh",P$5,IF(A67="Brazil",P$6,IF(A67="China",P$7,IF(A67="Mexico",P$8,IF(A67="Namibia",P$9,IF(A67="Nepal",P$10,IF(A67="Netherlands",P$11,IF(A67="New Zealand",P$12,IF(A67="Peru",P$13,IF(A67="Philippines",P$14,IF(A67="Poland",P$15,IF(A67="Russia",P$16,IF(A67="South Africa",P$17,IF(A67="Spain",P$18,IF(A67="Sri Lanka",P$19,IF(A67="Tunisia",P$20,IF(A67="USA",P$21,IF(A67="UK (use if country not listed)",P$22))))))))))))))))))))</f>
        <v>0</v>
      </c>
      <c r="J67" s="3" t="b">
        <f t="shared" si="6"/>
        <v>0</v>
      </c>
      <c r="K67" s="3">
        <f t="shared" si="7"/>
        <v>0</v>
      </c>
      <c r="L67" s="3" t="e">
        <f t="shared" si="8"/>
        <v>#DIV/0!</v>
      </c>
    </row>
    <row r="68" spans="8:12" x14ac:dyDescent="0.3">
      <c r="H68" s="4" t="b">
        <f t="shared" si="9"/>
        <v>0</v>
      </c>
      <c r="J68" s="3" t="b">
        <f t="shared" si="6"/>
        <v>0</v>
      </c>
      <c r="K68" s="3">
        <f t="shared" si="7"/>
        <v>0</v>
      </c>
      <c r="L68" s="3" t="e">
        <f t="shared" si="8"/>
        <v>#DIV/0!</v>
      </c>
    </row>
    <row r="69" spans="8:12" x14ac:dyDescent="0.3">
      <c r="H69" s="4" t="b">
        <f t="shared" si="9"/>
        <v>0</v>
      </c>
      <c r="J69" s="3" t="b">
        <f t="shared" si="6"/>
        <v>0</v>
      </c>
      <c r="K69" s="3">
        <f t="shared" si="7"/>
        <v>0</v>
      </c>
      <c r="L69" s="3" t="e">
        <f t="shared" si="8"/>
        <v>#DIV/0!</v>
      </c>
    </row>
    <row r="70" spans="8:12" x14ac:dyDescent="0.3">
      <c r="H70" s="4" t="b">
        <f t="shared" si="9"/>
        <v>0</v>
      </c>
      <c r="J70" s="3" t="b">
        <f t="shared" si="6"/>
        <v>0</v>
      </c>
      <c r="K70" s="3">
        <f t="shared" si="7"/>
        <v>0</v>
      </c>
      <c r="L70" s="3" t="e">
        <f t="shared" si="8"/>
        <v>#DIV/0!</v>
      </c>
    </row>
    <row r="71" spans="8:12" x14ac:dyDescent="0.3">
      <c r="H71" s="4" t="b">
        <f t="shared" si="9"/>
        <v>0</v>
      </c>
      <c r="J71" s="3" t="b">
        <f t="shared" si="6"/>
        <v>0</v>
      </c>
      <c r="K71" s="3">
        <f t="shared" si="7"/>
        <v>0</v>
      </c>
      <c r="L71" s="3" t="e">
        <f t="shared" si="8"/>
        <v>#DIV/0!</v>
      </c>
    </row>
    <row r="72" spans="8:12" x14ac:dyDescent="0.3">
      <c r="H72" s="4" t="b">
        <f t="shared" si="9"/>
        <v>0</v>
      </c>
      <c r="J72" s="3" t="b">
        <f t="shared" si="6"/>
        <v>0</v>
      </c>
      <c r="K72" s="3">
        <f t="shared" si="7"/>
        <v>0</v>
      </c>
      <c r="L72" s="3" t="e">
        <f t="shared" si="8"/>
        <v>#DIV/0!</v>
      </c>
    </row>
    <row r="73" spans="8:12" x14ac:dyDescent="0.3">
      <c r="H73" s="4" t="b">
        <f t="shared" si="9"/>
        <v>0</v>
      </c>
      <c r="J73" s="3" t="b">
        <f t="shared" si="6"/>
        <v>0</v>
      </c>
      <c r="K73" s="3">
        <f t="shared" si="7"/>
        <v>0</v>
      </c>
      <c r="L73" s="3" t="e">
        <f t="shared" si="8"/>
        <v>#DIV/0!</v>
      </c>
    </row>
    <row r="74" spans="8:12" x14ac:dyDescent="0.3">
      <c r="H74" s="4" t="b">
        <f t="shared" si="9"/>
        <v>0</v>
      </c>
      <c r="J74" s="3" t="b">
        <f t="shared" si="6"/>
        <v>0</v>
      </c>
      <c r="K74" s="3">
        <f t="shared" si="7"/>
        <v>0</v>
      </c>
      <c r="L74" s="3" t="e">
        <f t="shared" si="8"/>
        <v>#DIV/0!</v>
      </c>
    </row>
    <row r="75" spans="8:12" x14ac:dyDescent="0.3">
      <c r="H75" s="4" t="b">
        <f t="shared" si="9"/>
        <v>0</v>
      </c>
      <c r="J75" s="3" t="b">
        <f t="shared" si="6"/>
        <v>0</v>
      </c>
      <c r="K75" s="3">
        <f t="shared" si="7"/>
        <v>0</v>
      </c>
      <c r="L75" s="3" t="e">
        <f t="shared" si="8"/>
        <v>#DIV/0!</v>
      </c>
    </row>
    <row r="76" spans="8:12" x14ac:dyDescent="0.3">
      <c r="H76" s="4" t="b">
        <f t="shared" si="9"/>
        <v>0</v>
      </c>
      <c r="J76" s="3" t="b">
        <f t="shared" si="6"/>
        <v>0</v>
      </c>
      <c r="K76" s="3">
        <f t="shared" si="7"/>
        <v>0</v>
      </c>
      <c r="L76" s="3" t="e">
        <f t="shared" si="8"/>
        <v>#DIV/0!</v>
      </c>
    </row>
    <row r="77" spans="8:12" x14ac:dyDescent="0.3">
      <c r="H77" s="4" t="b">
        <f t="shared" si="9"/>
        <v>0</v>
      </c>
      <c r="J77" s="3" t="b">
        <f t="shared" si="6"/>
        <v>0</v>
      </c>
      <c r="K77" s="3">
        <f t="shared" si="7"/>
        <v>0</v>
      </c>
      <c r="L77" s="3" t="e">
        <f t="shared" si="8"/>
        <v>#DIV/0!</v>
      </c>
    </row>
    <row r="78" spans="8:12" x14ac:dyDescent="0.3">
      <c r="H78" s="4" t="b">
        <f t="shared" si="9"/>
        <v>0</v>
      </c>
      <c r="J78" s="3" t="b">
        <f t="shared" si="6"/>
        <v>0</v>
      </c>
      <c r="K78" s="3">
        <f t="shared" si="7"/>
        <v>0</v>
      </c>
      <c r="L78" s="3" t="e">
        <f t="shared" si="8"/>
        <v>#DIV/0!</v>
      </c>
    </row>
    <row r="79" spans="8:12" x14ac:dyDescent="0.3">
      <c r="H79" s="4" t="b">
        <f t="shared" si="9"/>
        <v>0</v>
      </c>
      <c r="J79" s="3" t="b">
        <f t="shared" si="6"/>
        <v>0</v>
      </c>
      <c r="K79" s="3">
        <f t="shared" si="7"/>
        <v>0</v>
      </c>
      <c r="L79" s="3" t="e">
        <f t="shared" si="8"/>
        <v>#DIV/0!</v>
      </c>
    </row>
    <row r="80" spans="8:12" x14ac:dyDescent="0.3">
      <c r="H80" s="4" t="b">
        <f t="shared" si="9"/>
        <v>0</v>
      </c>
      <c r="J80" s="3" t="b">
        <f t="shared" si="6"/>
        <v>0</v>
      </c>
      <c r="K80" s="3">
        <f t="shared" si="7"/>
        <v>0</v>
      </c>
      <c r="L80" s="3" t="e">
        <f t="shared" si="8"/>
        <v>#DIV/0!</v>
      </c>
    </row>
    <row r="81" spans="8:12" x14ac:dyDescent="0.3">
      <c r="H81" s="4" t="b">
        <f t="shared" si="9"/>
        <v>0</v>
      </c>
      <c r="J81" s="3" t="b">
        <f t="shared" si="6"/>
        <v>0</v>
      </c>
      <c r="K81" s="3">
        <f t="shared" si="7"/>
        <v>0</v>
      </c>
      <c r="L81" s="3" t="e">
        <f t="shared" si="8"/>
        <v>#DIV/0!</v>
      </c>
    </row>
    <row r="82" spans="8:12" x14ac:dyDescent="0.3">
      <c r="H82" s="4" t="b">
        <f t="shared" si="9"/>
        <v>0</v>
      </c>
      <c r="J82" s="3" t="b">
        <f t="shared" si="6"/>
        <v>0</v>
      </c>
      <c r="K82" s="3">
        <f t="shared" si="7"/>
        <v>0</v>
      </c>
      <c r="L82" s="3" t="e">
        <f t="shared" si="8"/>
        <v>#DIV/0!</v>
      </c>
    </row>
    <row r="83" spans="8:12" x14ac:dyDescent="0.3">
      <c r="H83" s="4" t="b">
        <f t="shared" si="9"/>
        <v>0</v>
      </c>
      <c r="J83" s="3" t="b">
        <f t="shared" si="6"/>
        <v>0</v>
      </c>
      <c r="K83" s="3">
        <f t="shared" si="7"/>
        <v>0</v>
      </c>
      <c r="L83" s="3" t="e">
        <f t="shared" si="8"/>
        <v>#DIV/0!</v>
      </c>
    </row>
    <row r="84" spans="8:12" x14ac:dyDescent="0.3">
      <c r="H84" s="4" t="b">
        <f t="shared" si="9"/>
        <v>0</v>
      </c>
      <c r="J84" s="3" t="b">
        <f t="shared" si="6"/>
        <v>0</v>
      </c>
      <c r="K84" s="3">
        <f t="shared" si="7"/>
        <v>0</v>
      </c>
      <c r="L84" s="3" t="e">
        <f t="shared" si="8"/>
        <v>#DIV/0!</v>
      </c>
    </row>
    <row r="85" spans="8:12" x14ac:dyDescent="0.3">
      <c r="H85" s="4" t="b">
        <f t="shared" si="9"/>
        <v>0</v>
      </c>
      <c r="J85" s="3" t="b">
        <f t="shared" si="6"/>
        <v>0</v>
      </c>
      <c r="K85" s="3">
        <f t="shared" si="7"/>
        <v>0</v>
      </c>
      <c r="L85" s="3" t="e">
        <f t="shared" si="8"/>
        <v>#DIV/0!</v>
      </c>
    </row>
    <row r="86" spans="8:12" x14ac:dyDescent="0.3">
      <c r="H86" s="4" t="b">
        <f t="shared" si="9"/>
        <v>0</v>
      </c>
      <c r="J86" s="3" t="b">
        <f t="shared" si="6"/>
        <v>0</v>
      </c>
      <c r="K86" s="3">
        <f t="shared" si="7"/>
        <v>0</v>
      </c>
      <c r="L86" s="3" t="e">
        <f t="shared" si="8"/>
        <v>#DIV/0!</v>
      </c>
    </row>
    <row r="87" spans="8:12" x14ac:dyDescent="0.3">
      <c r="H87" s="4" t="b">
        <f t="shared" si="9"/>
        <v>0</v>
      </c>
      <c r="J87" s="3" t="b">
        <f t="shared" si="6"/>
        <v>0</v>
      </c>
      <c r="K87" s="3">
        <f t="shared" si="7"/>
        <v>0</v>
      </c>
      <c r="L87" s="3" t="e">
        <f t="shared" si="8"/>
        <v>#DIV/0!</v>
      </c>
    </row>
    <row r="88" spans="8:12" x14ac:dyDescent="0.3">
      <c r="H88" s="4" t="b">
        <f t="shared" si="9"/>
        <v>0</v>
      </c>
      <c r="J88" s="3" t="b">
        <f t="shared" si="6"/>
        <v>0</v>
      </c>
      <c r="K88" s="3">
        <f t="shared" si="7"/>
        <v>0</v>
      </c>
      <c r="L88" s="3" t="e">
        <f t="shared" si="8"/>
        <v>#DIV/0!</v>
      </c>
    </row>
    <row r="89" spans="8:12" x14ac:dyDescent="0.3">
      <c r="H89" s="4" t="b">
        <f t="shared" si="9"/>
        <v>0</v>
      </c>
      <c r="J89" s="3" t="b">
        <f t="shared" si="6"/>
        <v>0</v>
      </c>
      <c r="K89" s="3">
        <f t="shared" si="7"/>
        <v>0</v>
      </c>
      <c r="L89" s="3" t="e">
        <f t="shared" si="8"/>
        <v>#DIV/0!</v>
      </c>
    </row>
    <row r="90" spans="8:12" x14ac:dyDescent="0.3">
      <c r="H90" s="4" t="b">
        <f t="shared" si="9"/>
        <v>0</v>
      </c>
      <c r="J90" s="3" t="b">
        <f t="shared" si="6"/>
        <v>0</v>
      </c>
      <c r="K90" s="3">
        <f t="shared" si="7"/>
        <v>0</v>
      </c>
      <c r="L90" s="3" t="e">
        <f t="shared" si="8"/>
        <v>#DIV/0!</v>
      </c>
    </row>
    <row r="91" spans="8:12" x14ac:dyDescent="0.3">
      <c r="H91" s="4" t="b">
        <f t="shared" si="9"/>
        <v>0</v>
      </c>
      <c r="J91" s="3" t="b">
        <f t="shared" si="6"/>
        <v>0</v>
      </c>
      <c r="K91" s="3">
        <f t="shared" si="7"/>
        <v>0</v>
      </c>
      <c r="L91" s="3" t="e">
        <f t="shared" si="8"/>
        <v>#DIV/0!</v>
      </c>
    </row>
    <row r="92" spans="8:12" x14ac:dyDescent="0.3">
      <c r="H92" s="4" t="b">
        <f t="shared" si="9"/>
        <v>0</v>
      </c>
      <c r="J92" s="3" t="b">
        <f t="shared" si="6"/>
        <v>0</v>
      </c>
      <c r="K92" s="3">
        <f t="shared" si="7"/>
        <v>0</v>
      </c>
      <c r="L92" s="3" t="e">
        <f t="shared" si="8"/>
        <v>#DIV/0!</v>
      </c>
    </row>
    <row r="93" spans="8:12" x14ac:dyDescent="0.3">
      <c r="H93" s="4" t="b">
        <f t="shared" si="9"/>
        <v>0</v>
      </c>
      <c r="J93" s="3" t="b">
        <f t="shared" si="6"/>
        <v>0</v>
      </c>
      <c r="K93" s="3">
        <f t="shared" si="7"/>
        <v>0</v>
      </c>
      <c r="L93" s="3" t="e">
        <f t="shared" si="8"/>
        <v>#DIV/0!</v>
      </c>
    </row>
    <row r="94" spans="8:12" x14ac:dyDescent="0.3">
      <c r="H94" s="4" t="b">
        <f t="shared" si="9"/>
        <v>0</v>
      </c>
      <c r="J94" s="3" t="b">
        <f t="shared" si="6"/>
        <v>0</v>
      </c>
      <c r="K94" s="3">
        <f t="shared" si="7"/>
        <v>0</v>
      </c>
      <c r="L94" s="3" t="e">
        <f t="shared" si="8"/>
        <v>#DIV/0!</v>
      </c>
    </row>
    <row r="95" spans="8:12" x14ac:dyDescent="0.3">
      <c r="H95" s="4" t="b">
        <f t="shared" si="9"/>
        <v>0</v>
      </c>
      <c r="J95" s="3" t="b">
        <f t="shared" si="6"/>
        <v>0</v>
      </c>
      <c r="K95" s="3">
        <f t="shared" si="7"/>
        <v>0</v>
      </c>
      <c r="L95" s="3" t="e">
        <f t="shared" si="8"/>
        <v>#DIV/0!</v>
      </c>
    </row>
    <row r="96" spans="8:12" x14ac:dyDescent="0.3">
      <c r="H96" s="4" t="b">
        <f t="shared" si="9"/>
        <v>0</v>
      </c>
      <c r="J96" s="3" t="b">
        <f t="shared" si="6"/>
        <v>0</v>
      </c>
      <c r="K96" s="3">
        <f t="shared" si="7"/>
        <v>0</v>
      </c>
      <c r="L96" s="3" t="e">
        <f t="shared" si="8"/>
        <v>#DIV/0!</v>
      </c>
    </row>
    <row r="97" spans="8:12" x14ac:dyDescent="0.3">
      <c r="H97" s="4" t="b">
        <f t="shared" si="9"/>
        <v>0</v>
      </c>
      <c r="J97" s="3" t="b">
        <f t="shared" ref="J97:J100" si="10">IF(B97="Male",IF(F97="White / Unknown",EXP((0.3073*(D97^2))-(10.0155*(E97^-1))+(0.004571*E97)+(0.01408*0)-(0.06509*0)-(0.02624*0)-(0.01745*0)-(0.918*LN(C97))+(0.6488*(C97^0.5))+(0.04723*1)+H69),IF(F97="Black",EXP((0.3073*(D97^2))-(10.0155*(E97^-1))+(0.004571*E97)+(0.01408*1)-(0.06509*0)-(0.02624*0)-(0.01745*0)-(0.918*LN(C97))+(0.6488*(C97^0.5))+(0.04723*1)+H69),IF(F97="South Asian",EXP((0.3073*(D97^2))-(10.0155*(E97^-1))+(0.004571*E97)+(0.01408*0)-(0.06509*1)-(0.02624*0)-(0.01745*0)-(0.918*LN(C97))+(0.6488*(C97^0.5))+(0.04723*1)+H69),IF(F97="Other Asian",EXP((0.3073*(D97^2))-(10.0155*(E97^-1))+(0.004571*E97)+(0.01408*0)-(0.06509*0)-(0.02624*1)-(0.01745*0)-(0.918*LN(C97))+(0.6488*(C97^0.5))+(0.04723*1)+H69),IF(F97="Other",EXP((0.3073*(D97^2))-(10.0155*(E97^-1))+(0.004571*E97)+(0.01408*0)-(0.06509*0)-(0.02624*0)-(0.01745*1)-(0.918*LN(C97))+(0.6488*(C97^0.5))+(0.04723*1)+H69)))))),IF(B97="Female",IF(F97="White / Unknown",EXP((0.3073*(D97^2))-(10.0155*(E97^-1))+(0.004571*E97)+(0.01408*0)-(0.06509*0)-(0.02624*0)-(0.01745*0)-(0.918*LN(C97))+(0.6488*(C97^0.5))+(0.04723*0)+H69),IF(F97="Black",EXP((0.3073*(D97^2))-(10.0155*(E97^-1))+(0.004571*E97)+(0.01408*1)-(0.06509*0)-(0.02624*0)-(0.01745*0)-(0.918*LN(C97))+(0.6488*(C97^0.5))+(0.04723*0)+H69),IF(F97="South Asian",EXP((0.3073*(D97^2))-(10.0155*(E97^-1))+(0.004571*E97)+(0.01408*0)-(0.06509*1)-(0.02624*0)-(0.01745*0)-(0.918*LN(C97))+(0.6488*(C97^0.5))+(0.04723*0)+H69),IF(F97="Other Asian",EXP((0.3073*(D97^2))-(10.0155*(E97^-1))+(0.004571*E97)+(0.01408*0)-(0.06509*0)-(0.02624*1)-(0.01745*0)-(0.918*LN(C97))+(0.6488*(C97^0.5))+(0.04723*0)+H69),IF(F97="Other",EXP((0.3073*(D97^2))-(10.0155*(E97^-1))+(0.004571*E97)+(0.01408*0)-(0.06509*0)-(0.02624*0)-(0.01745*1)-(0.918*LN(C97))+(0.6488*(C97^0.5))+(0.04723*0)+H69))))))))</f>
        <v>0</v>
      </c>
      <c r="K97" s="3">
        <f t="shared" ref="K97:K100" si="11">E97-J97</f>
        <v>0</v>
      </c>
      <c r="L97" s="3" t="e">
        <f t="shared" ref="L97:L100" si="12">(K97/E97)*100</f>
        <v>#DIV/0!</v>
      </c>
    </row>
    <row r="98" spans="8:12" x14ac:dyDescent="0.3">
      <c r="H98" s="4" t="b">
        <f t="shared" si="9"/>
        <v>0</v>
      </c>
      <c r="J98" s="3" t="b">
        <f t="shared" si="10"/>
        <v>0</v>
      </c>
      <c r="K98" s="3">
        <f t="shared" si="11"/>
        <v>0</v>
      </c>
      <c r="L98" s="3" t="e">
        <f t="shared" si="12"/>
        <v>#DIV/0!</v>
      </c>
    </row>
    <row r="99" spans="8:12" x14ac:dyDescent="0.3">
      <c r="H99" s="4" t="b">
        <f t="shared" si="9"/>
        <v>0</v>
      </c>
      <c r="J99" s="3" t="b">
        <f t="shared" si="10"/>
        <v>0</v>
      </c>
      <c r="K99" s="3">
        <f t="shared" si="11"/>
        <v>0</v>
      </c>
      <c r="L99" s="3" t="e">
        <f t="shared" si="12"/>
        <v>#DIV/0!</v>
      </c>
    </row>
    <row r="100" spans="8:12" x14ac:dyDescent="0.3">
      <c r="H100" s="4" t="b">
        <f t="shared" si="9"/>
        <v>0</v>
      </c>
      <c r="J100" s="3" t="b">
        <f t="shared" si="10"/>
        <v>0</v>
      </c>
      <c r="K100" s="3">
        <f t="shared" si="11"/>
        <v>0</v>
      </c>
      <c r="L100" s="3" t="e">
        <f t="shared" si="12"/>
        <v>#DIV/0!</v>
      </c>
    </row>
  </sheetData>
  <sheetProtection sheet="1" objects="1" scenarios="1"/>
  <protectedRanges>
    <protectedRange sqref="A1:E1 B2:F1048576" name="Range1" securityDescriptor="O:WDG:WDD:(A;;CC;;;S-1-5-21-2835755355-634858697-2241794094-101925)"/>
  </protectedRanges>
  <sortState ref="O1:O44">
    <sortCondition ref="O1"/>
  </sortState>
  <mergeCells count="1">
    <mergeCell ref="A1:E1"/>
  </mergeCells>
  <dataValidations count="7">
    <dataValidation allowBlank="1" showInputMessage="1" sqref="P2:XFD2 O5 A2:N2" xr:uid="{00000000-0002-0000-0000-000000000000}"/>
    <dataValidation type="list" showInputMessage="1" showErrorMessage="1" sqref="F3:F1048576" xr:uid="{00000000-0002-0000-0000-000001000000}">
      <formula1>$N$3:$N$7</formula1>
    </dataValidation>
    <dataValidation type="decimal" allowBlank="1" showInputMessage="1" showErrorMessage="1" errorTitle="INVALID AGE RANGE" error="INVALID AGE RANGE: Age must be between 4.0 and 15.9 years" sqref="C3:C1048576" xr:uid="{00000000-0002-0000-0000-000002000000}">
      <formula1>4</formula1>
      <formula2>15.9</formula2>
    </dataValidation>
    <dataValidation type="list" allowBlank="1" showInputMessage="1" showErrorMessage="1" sqref="B3:B1048576" xr:uid="{00000000-0002-0000-0000-000003000000}">
      <formula1>$M$3:$M$4</formula1>
    </dataValidation>
    <dataValidation type="decimal" errorStyle="warning" allowBlank="1" showInputMessage="1" showErrorMessage="1" errorTitle="Suspected Height input error" error="Suspected Height input error" sqref="D3:D1048576" xr:uid="{00000000-0002-0000-0000-000004000000}">
      <formula1>0.5</formula1>
      <formula2>2</formula2>
    </dataValidation>
    <dataValidation type="decimal" errorStyle="warning" allowBlank="1" showInputMessage="1" showErrorMessage="1" errorTitle="Suspected Weight input error" error="Suspected Weight input error" sqref="E3:E1048576" xr:uid="{00000000-0002-0000-0000-000005000000}">
      <formula1>10</formula1>
      <formula2>120</formula2>
    </dataValidation>
    <dataValidation type="list" allowBlank="1" showInputMessage="1" showErrorMessage="1" sqref="A3:A1048576" xr:uid="{55BE2234-3F85-41C8-8E6D-B06F425B57E9}">
      <formula1>$O$3:$O$22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Body Composition Calculator</vt:lpstr>
    </vt:vector>
  </TitlesOfParts>
  <Company>St Georges, University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Hudda</dc:creator>
  <cp:lastModifiedBy>Mohammed Hudda</cp:lastModifiedBy>
  <cp:lastPrinted>2022-07-06T12:04:40Z</cp:lastPrinted>
  <dcterms:created xsi:type="dcterms:W3CDTF">2019-04-26T12:13:42Z</dcterms:created>
  <dcterms:modified xsi:type="dcterms:W3CDTF">2022-07-06T12:06:45Z</dcterms:modified>
</cp:coreProperties>
</file>